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wattaman\Desktop\EF2023 Errata\"/>
    </mc:Choice>
  </mc:AlternateContent>
  <xr:revisionPtr revIDLastSave="0" documentId="8_{1FD5BF42-D2AD-4B5D-8FDE-30E29B31F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ES.2" sheetId="2" r:id="rId2"/>
    <sheet name="ES.3" sheetId="3" r:id="rId3"/>
    <sheet name="ES.4" sheetId="4" r:id="rId4"/>
    <sheet name="ES.5" sheetId="5" r:id="rId5"/>
    <sheet name="ES.6" sheetId="6" r:id="rId6"/>
    <sheet name="ES.7" sheetId="7" r:id="rId7"/>
    <sheet name="ES.8" sheetId="8" r:id="rId8"/>
    <sheet name="ES.9" sheetId="9" r:id="rId9"/>
    <sheet name="ES.10" sheetId="10" r:id="rId10"/>
    <sheet name="A.3" sheetId="11" r:id="rId11"/>
    <sheet name="A.4" sheetId="12" r:id="rId12"/>
    <sheet name="A.5" sheetId="13" r:id="rId13"/>
    <sheet name="A.6" sheetId="14" r:id="rId14"/>
    <sheet name="R.2" sheetId="16" r:id="rId15"/>
    <sheet name="R.1" sheetId="15" r:id="rId16"/>
    <sheet name="R.3" sheetId="17" r:id="rId17"/>
    <sheet name="R.4" sheetId="18" r:id="rId18"/>
    <sheet name="R.5" sheetId="19" r:id="rId19"/>
    <sheet name="R.6" sheetId="20" r:id="rId20"/>
    <sheet name="R.7" sheetId="21" r:id="rId21"/>
    <sheet name="R.8" sheetId="22" r:id="rId22"/>
    <sheet name="R.9" sheetId="23" r:id="rId23"/>
    <sheet name="R.10" sheetId="24" r:id="rId24"/>
    <sheet name="R.11" sheetId="25" r:id="rId25"/>
    <sheet name="R.12" sheetId="26" r:id="rId26"/>
    <sheet name="R.13" sheetId="27" r:id="rId27"/>
    <sheet name="R.14" sheetId="61" r:id="rId28"/>
    <sheet name="R.15" sheetId="28" r:id="rId29"/>
    <sheet name="R.16" sheetId="29" r:id="rId30"/>
    <sheet name="R.17" sheetId="30" r:id="rId31"/>
    <sheet name="R.18" sheetId="31" r:id="rId32"/>
    <sheet name="R.19" sheetId="32" r:id="rId33"/>
    <sheet name="R.20" sheetId="33" r:id="rId34"/>
    <sheet name="R.21" sheetId="34" r:id="rId35"/>
    <sheet name="R.22" sheetId="35" r:id="rId36"/>
    <sheet name="R.23" sheetId="36" r:id="rId37"/>
    <sheet name="R.24" sheetId="37" r:id="rId38"/>
    <sheet name="R.25" sheetId="38" r:id="rId39"/>
    <sheet name="R.26" sheetId="39" r:id="rId40"/>
    <sheet name="R.27" sheetId="40" r:id="rId41"/>
    <sheet name="R.28" sheetId="41" r:id="rId42"/>
    <sheet name="R.29" sheetId="42" r:id="rId43"/>
    <sheet name="R.30" sheetId="43" r:id="rId44"/>
    <sheet name="R.31" sheetId="44" r:id="rId45"/>
    <sheet name="R.32" sheetId="45" r:id="rId46"/>
    <sheet name="R.33" sheetId="46" r:id="rId47"/>
    <sheet name="R.34" sheetId="47" r:id="rId48"/>
    <sheet name="R.35" sheetId="48" r:id="rId49"/>
    <sheet name="R.36" sheetId="49" r:id="rId50"/>
    <sheet name="R.37" sheetId="50" r:id="rId51"/>
    <sheet name="R.38" sheetId="51" r:id="rId52"/>
    <sheet name="R.39" sheetId="52" r:id="rId53"/>
    <sheet name="R.40" sheetId="53" r:id="rId54"/>
    <sheet name="R.41" sheetId="54" r:id="rId55"/>
    <sheet name="R.42" sheetId="55" r:id="rId56"/>
    <sheet name="R.43" sheetId="56" r:id="rId57"/>
    <sheet name="R.44" sheetId="57" r:id="rId58"/>
    <sheet name="R.45" sheetId="58" r:id="rId59"/>
    <sheet name="R.46" sheetId="59" r:id="rId60"/>
    <sheet name="R.47" sheetId="60" r:id="rId61"/>
  </sheets>
  <definedNames>
    <definedName name="_xlnm._FilterDatabase" localSheetId="9" hidden="1">ES.10!$A$6:$D$466</definedName>
    <definedName name="_xlnm._FilterDatabase" localSheetId="2" hidden="1">ES.3!$A$6:$D$211</definedName>
    <definedName name="_xlnm._FilterDatabase" localSheetId="7" hidden="1">ES.8!$A$6:$D$144</definedName>
    <definedName name="_xlnm._FilterDatabase" localSheetId="31" hidden="1">'R.18'!$A$6:$E$54</definedName>
    <definedName name="_xlnm._FilterDatabase" localSheetId="45" hidden="1">'R.32'!$A$6:$E$990</definedName>
    <definedName name="_xlnm._FilterDatabase" localSheetId="48" hidden="1">'R.35'!$A$6:$E$353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" l="1"/>
  <c r="A45" i="1"/>
  <c r="A11" i="1"/>
  <c r="A68" i="1"/>
  <c r="A67" i="1"/>
  <c r="A66" i="1"/>
  <c r="A65" i="1"/>
  <c r="A64" i="1"/>
  <c r="A63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2" i="61"/>
  <c r="E14" i="30"/>
  <c r="E13" i="30"/>
  <c r="E12" i="30"/>
  <c r="E11" i="30"/>
  <c r="E10" i="30"/>
  <c r="E9" i="30"/>
  <c r="E8" i="30"/>
  <c r="E7" i="30"/>
  <c r="D7" i="30"/>
  <c r="A2" i="60" l="1"/>
  <c r="A2" i="59"/>
  <c r="A2" i="58"/>
  <c r="A2" i="57"/>
  <c r="A2" i="56"/>
  <c r="A2" i="55"/>
  <c r="A2" i="54"/>
  <c r="A2" i="53"/>
  <c r="A2" i="52"/>
  <c r="A2" i="51"/>
  <c r="A2" i="50"/>
  <c r="A2" i="49"/>
  <c r="A2" i="48"/>
  <c r="A2" i="47"/>
  <c r="A2" i="46"/>
  <c r="A2" i="45"/>
  <c r="A2" i="44"/>
  <c r="A2" i="43"/>
  <c r="A2" i="42"/>
  <c r="A2" i="41"/>
  <c r="A2" i="40"/>
  <c r="A2" i="39"/>
  <c r="A2" i="38"/>
  <c r="A2" i="37"/>
  <c r="A2" i="36"/>
  <c r="A2" i="35"/>
  <c r="A2" i="34"/>
  <c r="A2" i="33"/>
  <c r="A2" i="32"/>
  <c r="A2" i="31"/>
  <c r="A2" i="30"/>
  <c r="A2" i="29"/>
  <c r="A2" i="28"/>
  <c r="A2" i="27"/>
  <c r="A2" i="26"/>
  <c r="A2" i="25"/>
  <c r="A2" i="24"/>
  <c r="A2" i="23"/>
  <c r="A2" i="22"/>
  <c r="A2" i="21"/>
  <c r="A2" i="20"/>
  <c r="A2" i="19"/>
  <c r="A2" i="18"/>
  <c r="A2" i="17"/>
  <c r="A2" i="16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<sst xmlns="http://schemas.openxmlformats.org/spreadsheetml/2006/main" count="23316" uniqueCount="246">
  <si>
    <t>Canada Energy Regulator</t>
  </si>
  <si>
    <t>Canada's Energy Future 2023: Supply and Demand Projections to 2050</t>
  </si>
  <si>
    <t>Figures Data</t>
  </si>
  <si>
    <t>Figure ES.2: End-use energy use, by fuel, all scenarios</t>
  </si>
  <si>
    <t>Scenario</t>
  </si>
  <si>
    <t>Fuel</t>
  </si>
  <si>
    <t>Year</t>
  </si>
  <si>
    <t>Data</t>
  </si>
  <si>
    <t>Unit</t>
  </si>
  <si>
    <t>Global Net-zero</t>
  </si>
  <si>
    <t>Electricity</t>
  </si>
  <si>
    <t>Petajoules (PJ)</t>
  </si>
  <si>
    <t>Bioenergy</t>
  </si>
  <si>
    <t>Hydrogen</t>
  </si>
  <si>
    <t>Fossil Fuel with CCUS</t>
  </si>
  <si>
    <t>Fossil Fuel</t>
  </si>
  <si>
    <t>Canada Net-zero</t>
  </si>
  <si>
    <t>Current Measures</t>
  </si>
  <si>
    <t>Figure ES.3: Electricity use by sector, Global Net-zero Scenario</t>
  </si>
  <si>
    <t>Sector</t>
  </si>
  <si>
    <t>Residential</t>
  </si>
  <si>
    <t>Terawatt hours (TWh)</t>
  </si>
  <si>
    <t>Commercial</t>
  </si>
  <si>
    <t>Industrial</t>
  </si>
  <si>
    <t>Transportation</t>
  </si>
  <si>
    <t>Figure ES.4: Change in electricity generation from 2021 to 2050, by fuel, Global Net-zero Scenario</t>
  </si>
  <si>
    <t>Fossil Fuels</t>
  </si>
  <si>
    <t>Natural Gas with CCUS</t>
  </si>
  <si>
    <t>Nuclear</t>
  </si>
  <si>
    <t>Biomass</t>
  </si>
  <si>
    <t>Hydro</t>
  </si>
  <si>
    <t>Wind</t>
  </si>
  <si>
    <t>Solar</t>
  </si>
  <si>
    <t>Figure ES.5: GHG emissions from the electricity sector, by fuel, Global Net-zero Scenario</t>
  </si>
  <si>
    <t>Emissions</t>
  </si>
  <si>
    <t>Unabated Fossil</t>
  </si>
  <si>
    <t>Megatonnes (MT)</t>
  </si>
  <si>
    <t>Fossil CCS</t>
  </si>
  <si>
    <t>Figure ES.6: GHG emissions captured and permanently stored from fossil fuel combustion and industrial processes, by sector, Global and Canada Net-zero scenarios</t>
  </si>
  <si>
    <t>Heavy Industry</t>
  </si>
  <si>
    <t>Oil and Gas</t>
  </si>
  <si>
    <t>Fossil Fuel Electric Generation</t>
  </si>
  <si>
    <t>History</t>
  </si>
  <si>
    <t>Figure ES.7: Hydrogen production by technology, Global Net-zero Scenario</t>
  </si>
  <si>
    <t>Type</t>
  </si>
  <si>
    <t>Electrolysis</t>
  </si>
  <si>
    <t>Figure ES.8: Crude oil production, all scenarios</t>
  </si>
  <si>
    <t>MMB/d</t>
  </si>
  <si>
    <t>Figure ES.9: Natural gas production, all scenarios</t>
  </si>
  <si>
    <t>Bcf/d</t>
  </si>
  <si>
    <t>Figure ES.10: GHG emissions by economic sector, Global Net-zero Scenario</t>
  </si>
  <si>
    <t>Buildings</t>
  </si>
  <si>
    <t>Hydrogen Production</t>
  </si>
  <si>
    <t>Direct Air Capture</t>
  </si>
  <si>
    <t>Other</t>
  </si>
  <si>
    <t>LULUCF</t>
  </si>
  <si>
    <t>Figure A.3: Capital cost trends for select technologies, Global Net-zero Scenario</t>
  </si>
  <si>
    <t>Technology</t>
  </si>
  <si>
    <t>(Capital cost trend index (2021 = 1)</t>
  </si>
  <si>
    <t>Batteries</t>
  </si>
  <si>
    <t>Air source heat pump</t>
  </si>
  <si>
    <t>Hydrogen electrolysis</t>
  </si>
  <si>
    <t>Direct air capture</t>
  </si>
  <si>
    <t>Figure A.4: Brent crude oil price assumptions, all scenarios</t>
  </si>
  <si>
    <t>$2022 USD per Barrel, Brent</t>
  </si>
  <si>
    <t>Figure A.5: Henry Hub natural gas price assumptions, all scenarios</t>
  </si>
  <si>
    <t>$2022 USD per MMBtu, Henry Hub</t>
  </si>
  <si>
    <t>Figure A.6: Canadian LNG export volume assumptions, all scenarios</t>
  </si>
  <si>
    <t>Billion cubic feet per day (Bcf/d)</t>
  </si>
  <si>
    <t>Figure R.1: GHG emissions by economic sector, 2021</t>
  </si>
  <si>
    <t>Agriculture</t>
  </si>
  <si>
    <t>Waste &amp; Others</t>
  </si>
  <si>
    <t>Figure R.2: GHG emissions by province and territory, 2021</t>
  </si>
  <si>
    <t>Region</t>
  </si>
  <si>
    <t>Newfoundland and Labrador</t>
  </si>
  <si>
    <t>Prince Edward Island</t>
  </si>
  <si>
    <t>Nova Scotia</t>
  </si>
  <si>
    <t>New Brunswick</t>
  </si>
  <si>
    <t>Quebec</t>
  </si>
  <si>
    <t>Ontario</t>
  </si>
  <si>
    <t>Manitoba</t>
  </si>
  <si>
    <t>Saskatchewan</t>
  </si>
  <si>
    <t>Alberta</t>
  </si>
  <si>
    <t>British Columbia</t>
  </si>
  <si>
    <t>Yukon</t>
  </si>
  <si>
    <t>Northwest Territories</t>
  </si>
  <si>
    <t>Nunavut</t>
  </si>
  <si>
    <t>Figure R.3: Total GHG emissions, all scenarios</t>
  </si>
  <si>
    <t>Figure R.4: GHG emissions by economic sector, Global Net-zero Scenario</t>
  </si>
  <si>
    <t>Figure R.5: Change in end-use energy demand by sector, 2021 to 2050, all scenarios</t>
  </si>
  <si>
    <t>1990 to 2019</t>
  </si>
  <si>
    <t>% change</t>
  </si>
  <si>
    <t>2021 to 2050 - Global Net-zero</t>
  </si>
  <si>
    <t>2021 to 2050 - Canada Net-zero</t>
  </si>
  <si>
    <t>2021 to 2050 - Current Measures</t>
  </si>
  <si>
    <t>Total End-Use</t>
  </si>
  <si>
    <t>Figure R.6: Residential space heating by technology, Global Net-zero Scenario</t>
  </si>
  <si>
    <t>2021</t>
  </si>
  <si>
    <t>% of space heating needs met</t>
  </si>
  <si>
    <t>2030</t>
  </si>
  <si>
    <t>2040</t>
  </si>
  <si>
    <t>2050</t>
  </si>
  <si>
    <t>Electric</t>
  </si>
  <si>
    <t>Natural Gas</t>
  </si>
  <si>
    <t>Heat Pump</t>
  </si>
  <si>
    <t>Others</t>
  </si>
  <si>
    <t>Figure R.7: Combined residential and commercial buildings energy use by fuel, Global Net-zero and Current Measures scenarios</t>
  </si>
  <si>
    <t>BioFuels &amp; Emerging Energy</t>
  </si>
  <si>
    <t>RPP</t>
  </si>
  <si>
    <t>Figure R.8: GHG emissions captured using CCUS in heavy industry, Global Net-zero Scenario</t>
  </si>
  <si>
    <t>Iron and Steel</t>
  </si>
  <si>
    <t>Cement</t>
  </si>
  <si>
    <t>Chemicals</t>
  </si>
  <si>
    <t>Figure R.9: Share of energy type in the industrial sector, excluding the oil and natural gas sector, Global Net-zero Scenario</t>
  </si>
  <si>
    <t>Electricity, Hydrogen, and Bioenergy</t>
  </si>
  <si>
    <t>% of total</t>
  </si>
  <si>
    <t>Other Fossil Fuel (includes non-energy feedstocks)</t>
  </si>
  <si>
    <t>Figure R.10: Total industrial energy use by fuel, Global Net-zero Scenario</t>
  </si>
  <si>
    <t>Canada</t>
  </si>
  <si>
    <t>Figure R.11: EVs as a share of total vehicle sales and vehicles on the road, Global Net-zero Scenario</t>
  </si>
  <si>
    <t>Vehicle sales</t>
  </si>
  <si>
    <t>2022</t>
  </si>
  <si>
    <t>2035</t>
  </si>
  <si>
    <t>2045</t>
  </si>
  <si>
    <t>Vehicles on the road</t>
  </si>
  <si>
    <t>Figure R.12: Transportation sector end-use demand by fuel, Global Net-zero Scenario</t>
  </si>
  <si>
    <t>Figure R.13: Primary energy demand by fuel, all scenarios</t>
  </si>
  <si>
    <t>Coal, Coke and Coke Oven Gas</t>
  </si>
  <si>
    <t>Other Renewables</t>
  </si>
  <si>
    <t>Figure R.14: Electricity use by sector, Global Net-zero Scenario</t>
  </si>
  <si>
    <t>Figure R.15: Example daily hourly electricity demand in British Columbia by use, winter of 2050, Global Net-zero Scenario and Uncoordinated Charging Case</t>
  </si>
  <si>
    <t>Time of the day</t>
  </si>
  <si>
    <t>Uncoordinated Charging</t>
  </si>
  <si>
    <t>Gigawatts (GW)</t>
  </si>
  <si>
    <t>Global Net-Zero</t>
  </si>
  <si>
    <t>Figure R.16: Difference in generation between the Global Net-zero Scenario and the Uncoordinated Charging Case in 2050, by select fuel</t>
  </si>
  <si>
    <t>Change in generation</t>
  </si>
  <si>
    <t>Figure R.17: Change in electricity capacity from 2021 to 2050, by fuel, Global Net-zero Scenario</t>
  </si>
  <si>
    <t>Capacity Change</t>
  </si>
  <si>
    <t>Storage</t>
  </si>
  <si>
    <t>Figure R.18: Electricity generation by fuel, all scenarios</t>
  </si>
  <si>
    <t>Biomass / Geothermal</t>
  </si>
  <si>
    <t>Coal &amp; Coke</t>
  </si>
  <si>
    <t>Hydro / Wave / Tidal</t>
  </si>
  <si>
    <t>Oil</t>
  </si>
  <si>
    <t>Uranium</t>
  </si>
  <si>
    <t>Figure R.19: Generation from onshore wind, offshore wind, and solar, Global Net-zero Scenario</t>
  </si>
  <si>
    <t>Offshore Wind</t>
  </si>
  <si>
    <t>Figure R.20: Example hourly electricity supply and demand in Alberta for a day in summer and winter, 2050, Global Net-zero Scenario</t>
  </si>
  <si>
    <t>Season</t>
  </si>
  <si>
    <t>Month</t>
  </si>
  <si>
    <t>Net Demand</t>
  </si>
  <si>
    <t>Summer</t>
  </si>
  <si>
    <t>Jul</t>
  </si>
  <si>
    <t>Winter</t>
  </si>
  <si>
    <t>Jan</t>
  </si>
  <si>
    <t>Figure R.21: Nuclear generation by technology, Global Net-zero Scenario</t>
  </si>
  <si>
    <t>Nuclear SMR</t>
  </si>
  <si>
    <t>Figure R.22: Difference in generation between the Global Net-zero Scenario and the Low SMR Case in 2050, by select fuel</t>
  </si>
  <si>
    <t>Delta high SMR</t>
  </si>
  <si>
    <t>TWh</t>
  </si>
  <si>
    <t>Figure R.23: Fossil fuel generation by fuel, Global Net-zero Scenario</t>
  </si>
  <si>
    <t>Coal</t>
  </si>
  <si>
    <t>Figure R.24: Net exports of electricity and interprovincial trade, Global Net-zero Scenario</t>
  </si>
  <si>
    <t>Interprovincial Transfers</t>
  </si>
  <si>
    <t>Net Exports</t>
  </si>
  <si>
    <t>Figure R.25: Energy use to generate electricity by fuel, Global Net-zero Scenario</t>
  </si>
  <si>
    <t>Figure R.26: GHG emissions from electricity generation, by fuel, Global Net-zero Scenario</t>
  </si>
  <si>
    <t>Unabated Natural Gas</t>
  </si>
  <si>
    <t>Figure R.27: Crude oil production (including condensate and pentanes plus), all scenarios</t>
  </si>
  <si>
    <t>MMb/d</t>
  </si>
  <si>
    <t>Figure R.28: Oil sands production by type, all scenarios</t>
  </si>
  <si>
    <t>In Situ</t>
  </si>
  <si>
    <t>Million barrels per day (MMb/d)</t>
  </si>
  <si>
    <t>Mined</t>
  </si>
  <si>
    <t>Figure R.29: GHGs captured and permanently stored from the oil sands using CCUS, Global and Canada Net-zero scenarios</t>
  </si>
  <si>
    <t>Mining &amp; Upgrading</t>
  </si>
  <si>
    <t>CNZ</t>
  </si>
  <si>
    <t>GNZ</t>
  </si>
  <si>
    <t>Figure R.30: GHG emissions from the oil sands captured using CCUS, Global Net-zero and Canada Net-zero Scenarios and Low CCUS cases</t>
  </si>
  <si>
    <t>Global Net-zero - What If</t>
  </si>
  <si>
    <t>Canada Net-zero - What If</t>
  </si>
  <si>
    <t>Figure R.31: Oil sands production by type, Global and Canada Net-zero scenario, and total oil sands production, Low CCUS cases</t>
  </si>
  <si>
    <t>Figure R.32: Conventional onshore oil production by province and type, Global Net-zero Scenario</t>
  </si>
  <si>
    <t>Alberta Heavy</t>
  </si>
  <si>
    <t>Alberta Light</t>
  </si>
  <si>
    <t>British Columbia Heavy</t>
  </si>
  <si>
    <t>British Columbia Light</t>
  </si>
  <si>
    <t>Manitoba Heavy</t>
  </si>
  <si>
    <t>Manitoba Light</t>
  </si>
  <si>
    <t>Saskatchewan Heavy</t>
  </si>
  <si>
    <t>Saskatchewan Light</t>
  </si>
  <si>
    <t>Figure R.33: Illustrative export capacity from pipelines and structural rail, crude oil pipeline capacity vs. total supply available for export, all scenarios</t>
  </si>
  <si>
    <t>Total Pipeline Capacity and Structural Rail</t>
  </si>
  <si>
    <t>Total Supply Available for Export - Current Measures</t>
  </si>
  <si>
    <t>Total Supply Available for Export - Global Net-zero</t>
  </si>
  <si>
    <t>Total Supply Available for Export - Canada Net-zero</t>
  </si>
  <si>
    <t>Figure R.34: Offshore oil production, all scenarios</t>
  </si>
  <si>
    <t>Figure R.35: Natural gas production by province, Global Net-zero Scenario, and total production, Canada Net-zero and Current Measures scenarios</t>
  </si>
  <si>
    <t>Rest Of Canada</t>
  </si>
  <si>
    <t>Figure R.36: Natural gas production by type, Global Net-zero Scenario, and total production, Canada Net-zero and Current Measures scenarios</t>
  </si>
  <si>
    <t>Solution Gas</t>
  </si>
  <si>
    <t>Coalbed Methane</t>
  </si>
  <si>
    <t>Conventional</t>
  </si>
  <si>
    <t>Montney Tight</t>
  </si>
  <si>
    <t>Other Tight</t>
  </si>
  <si>
    <t>Duvernay Shale</t>
  </si>
  <si>
    <t>Other WC Shale</t>
  </si>
  <si>
    <t>Figure R.37: NGL production, by type, Global Net-zero Scenario, and total NGL production, Canada Net-zero and Current Measures scenarios</t>
  </si>
  <si>
    <t>Ethane</t>
  </si>
  <si>
    <t>Propane</t>
  </si>
  <si>
    <t>Butane</t>
  </si>
  <si>
    <t>Pentanes Plus</t>
  </si>
  <si>
    <t>Condensate</t>
  </si>
  <si>
    <t>Figure R.38: Energy use in the oil and gas sector by fuel, 2021 and all scenarios in 2050</t>
  </si>
  <si>
    <t>Scénario</t>
  </si>
  <si>
    <t>2050: Global Net-zero</t>
  </si>
  <si>
    <t>2050: Canada Net-zero</t>
  </si>
  <si>
    <t>2050: Current Measures</t>
  </si>
  <si>
    <t>Other Fossil</t>
  </si>
  <si>
    <t>Figure R.39: GHG emissions in the oil and gas sector, all scenarios</t>
  </si>
  <si>
    <t>Figure R.40: Hydrogen demand by end-use, Global Net-zero Scenario</t>
  </si>
  <si>
    <t>Figure R.41: Hydrogen use and production in 2050, Global Net-zero Scenario, and High and Low Hydrogen cases</t>
  </si>
  <si>
    <t>Exports</t>
  </si>
  <si>
    <t>High Hydrogen</t>
  </si>
  <si>
    <t>Low Hydrogen</t>
  </si>
  <si>
    <t>Domestic Use</t>
  </si>
  <si>
    <t>Figure R.42: End-use demand in 2050, Global Net-zero Scenario and High and Low Hydrogen cases</t>
  </si>
  <si>
    <t>Figure R.43: Hydrogen production by technology, Global and Canada Net-zero scenarios</t>
  </si>
  <si>
    <t>Figure R.44: Net emissions, Global Net-zero Scenario</t>
  </si>
  <si>
    <t>Remaining Emissions</t>
  </si>
  <si>
    <t>BECCS</t>
  </si>
  <si>
    <t>DAC</t>
  </si>
  <si>
    <t>Figure R.45: Negative emissions from DAC, as a % of total GHG emissions in 2005, all scenarios</t>
  </si>
  <si>
    <t>High DAC Scenario</t>
  </si>
  <si>
    <t>Figure R.46: Difference in energy use between the Global Net-zero Scenario and High DAC Case in 2050, by fuel</t>
  </si>
  <si>
    <t>Additional Energy for DAC</t>
  </si>
  <si>
    <t>Change in End-use Demand Mix</t>
  </si>
  <si>
    <t>Total</t>
  </si>
  <si>
    <t>Figure R.47: Economic indicators, annual % change from 2019 to 2050, all scenarios</t>
  </si>
  <si>
    <t>Real GDP</t>
  </si>
  <si>
    <t>Average annual growth rate</t>
  </si>
  <si>
    <t>Population</t>
  </si>
  <si>
    <t>Residential Floorspace</t>
  </si>
  <si>
    <t>Commercial Floorspace</t>
  </si>
  <si>
    <t>Consumer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</si>
</sst>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/>
    <xf numFmtId="9" fontId="0" fillId="0" borderId="0" xfId="2" applyFont="1"/>
    <xf numFmtId="2" fontId="0" fillId="0" borderId="0" xfId="0" applyNumberFormat="1"/>
    <xf numFmtId="164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10" fontId="0" fillId="0" borderId="0" xfId="2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112223</xdr:colOff>
      <xdr:row>3</xdr:row>
      <xdr:rowOff>54063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B5A42BF-B4C1-4416-A04A-88EF34B8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6558" cy="602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68"/>
  <sheetViews>
    <sheetView tabSelected="1" workbookViewId="0">
      <selection activeCell="A5" sqref="A5"/>
    </sheetView>
  </sheetViews>
  <sheetFormatPr defaultColWidth="11.5703125" defaultRowHeight="15" x14ac:dyDescent="0.25"/>
  <cols>
    <col min="1" max="1" width="70.85546875" bestFit="1" customWidth="1"/>
  </cols>
  <sheetData>
    <row r="5" spans="1:1" ht="15.75" x14ac:dyDescent="0.25">
      <c r="A5" s="5" t="s">
        <v>0</v>
      </c>
    </row>
    <row r="6" spans="1:1" x14ac:dyDescent="0.25">
      <c r="A6" s="6" t="s">
        <v>1</v>
      </c>
    </row>
    <row r="7" spans="1:1" x14ac:dyDescent="0.25">
      <c r="A7" s="7" t="s">
        <v>2</v>
      </c>
    </row>
    <row r="8" spans="1:1" x14ac:dyDescent="0.25">
      <c r="A8" s="7"/>
    </row>
    <row r="9" spans="1:1" x14ac:dyDescent="0.25">
      <c r="A9" s="8" t="str">
        <f>HYPERLINK("#'ES.2'!A1","Figure ES.2: End-use energy use, by fuel, all scenarios")</f>
        <v>Figure ES.2: End-use energy use, by fuel, all scenarios</v>
      </c>
    </row>
    <row r="10" spans="1:1" x14ac:dyDescent="0.25">
      <c r="A10" s="8" t="str">
        <f>HYPERLINK("#'ES.3'!A1","Figure ES.3: Electricity use by sector, Global Net-zero Scenario")</f>
        <v>Figure ES.3: Electricity use by sector, Global Net-zero Scenario</v>
      </c>
    </row>
    <row r="11" spans="1:1" x14ac:dyDescent="0.25">
      <c r="A11" s="8" t="str">
        <f>HYPERLINK("#'ES.4'!A1","Figure ES.4: Change in electricity generation from 2021 to 2050, by fuel, Global Net-zero Scenario")</f>
        <v>Figure ES.4: Change in electricity generation from 2021 to 2050, by fuel, Global Net-zero Scenario</v>
      </c>
    </row>
    <row r="12" spans="1:1" x14ac:dyDescent="0.25">
      <c r="A12" s="8" t="str">
        <f>HYPERLINK("#'ES.5'!A1","Figure ES.5: GHG emissions from the electricity sector, by fuel, Global Net-zero Scenario")</f>
        <v>Figure ES.5: GHG emissions from the electricity sector, by fuel, Global Net-zero Scenario</v>
      </c>
    </row>
    <row r="13" spans="1:1" x14ac:dyDescent="0.25">
      <c r="A13" s="8" t="str">
        <f>HYPERLINK("#'ES.6'!A1","Figure ES.6: GHG emissions captured and permanently stored from fossil fuel combustion and industrial processes, by sector, Global and Canada Net-zero scenarios")</f>
        <v>Figure ES.6: GHG emissions captured and permanently stored from fossil fuel combustion and industrial processes, by sector, Global and Canada Net-zero scenarios</v>
      </c>
    </row>
    <row r="14" spans="1:1" x14ac:dyDescent="0.25">
      <c r="A14" s="8" t="str">
        <f>HYPERLINK("#'ES.7'!A1","Figure ES.7: Hydrogen production by technology, Global Net-zero Scenario")</f>
        <v>Figure ES.7: Hydrogen production by technology, Global Net-zero Scenario</v>
      </c>
    </row>
    <row r="15" spans="1:1" x14ac:dyDescent="0.25">
      <c r="A15" s="8" t="str">
        <f>HYPERLINK("#'ES.8'!A1","Figure ES.8: Crude oil production, all scenarios")</f>
        <v>Figure ES.8: Crude oil production, all scenarios</v>
      </c>
    </row>
    <row r="16" spans="1:1" x14ac:dyDescent="0.25">
      <c r="A16" s="8" t="str">
        <f>HYPERLINK("#'ES.9'!A1","Figure ES.9: Natural gas production, all scenarios")</f>
        <v>Figure ES.9: Natural gas production, all scenarios</v>
      </c>
    </row>
    <row r="17" spans="1:1" x14ac:dyDescent="0.25">
      <c r="A17" s="8" t="str">
        <f>HYPERLINK("#'ES.10'!A1","Figure ES.10: GHG emissions by economic sector, Global Net-zero Scenario")</f>
        <v>Figure ES.10: GHG emissions by economic sector, Global Net-zero Scenario</v>
      </c>
    </row>
    <row r="18" spans="1:1" x14ac:dyDescent="0.25">
      <c r="A18" s="8" t="str">
        <f>HYPERLINK("#'A.3'!A1","Figure A.3: Capital cost trends for select technologies, Global Net-zero Scenario")</f>
        <v>Figure A.3: Capital cost trends for select technologies, Global Net-zero Scenario</v>
      </c>
    </row>
    <row r="19" spans="1:1" x14ac:dyDescent="0.25">
      <c r="A19" s="8" t="str">
        <f>HYPERLINK("#'A.4'!A1","Figure A.4: Brent crude oil price assumptions, all scenarios")</f>
        <v>Figure A.4: Brent crude oil price assumptions, all scenarios</v>
      </c>
    </row>
    <row r="20" spans="1:1" x14ac:dyDescent="0.25">
      <c r="A20" s="8" t="str">
        <f>HYPERLINK("#'A.5'!A1","Figure A.5: Henry Hub natural gas price assumptions, all scenarios")</f>
        <v>Figure A.5: Henry Hub natural gas price assumptions, all scenarios</v>
      </c>
    </row>
    <row r="21" spans="1:1" x14ac:dyDescent="0.25">
      <c r="A21" s="8" t="str">
        <f>HYPERLINK("#'A.6'!A1","Figure A.6: Canadian LNG export volume assumptions, all scenarios")</f>
        <v>Figure A.6: Canadian LNG export volume assumptions, all scenarios</v>
      </c>
    </row>
    <row r="22" spans="1:1" x14ac:dyDescent="0.25">
      <c r="A22" s="8" t="str">
        <f>HYPERLINK("#'R.1'!A1","Figure R.1: GHG emissions by economic sector, 2021")</f>
        <v>Figure R.1: GHG emissions by economic sector, 2021</v>
      </c>
    </row>
    <row r="23" spans="1:1" x14ac:dyDescent="0.25">
      <c r="A23" s="8" t="str">
        <f>HYPERLINK("#'R.2'!A1","Figure R.2: GHG emissions by province and territory, 2021")</f>
        <v>Figure R.2: GHG emissions by province and territory, 2021</v>
      </c>
    </row>
    <row r="24" spans="1:1" x14ac:dyDescent="0.25">
      <c r="A24" s="8" t="str">
        <f>HYPERLINK("#'R.3'!A1","Figure R.3: Total GHG emissions, all scenarios")</f>
        <v>Figure R.3: Total GHG emissions, all scenarios</v>
      </c>
    </row>
    <row r="25" spans="1:1" x14ac:dyDescent="0.25">
      <c r="A25" s="8" t="str">
        <f>HYPERLINK("#'R.4'!A1","Figure R.4: GHG emissions by economic sector, Global Net-zero Scenario")</f>
        <v>Figure R.4: GHG emissions by economic sector, Global Net-zero Scenario</v>
      </c>
    </row>
    <row r="26" spans="1:1" x14ac:dyDescent="0.25">
      <c r="A26" s="8" t="str">
        <f>HYPERLINK("#'R.5'!A1","Figure R.5: Change in end-use energy demand by sector, 2021 to 2050, all scenarios")</f>
        <v>Figure R.5: Change in end-use energy demand by sector, 2021 to 2050, all scenarios</v>
      </c>
    </row>
    <row r="27" spans="1:1" x14ac:dyDescent="0.25">
      <c r="A27" s="8" t="str">
        <f>HYPERLINK("#'R.6'!A1","Figure R.6: Residential space heating by technology, Global Net-zero Scenario")</f>
        <v>Figure R.6: Residential space heating by technology, Global Net-zero Scenario</v>
      </c>
    </row>
    <row r="28" spans="1:1" x14ac:dyDescent="0.25">
      <c r="A28" s="8" t="str">
        <f>HYPERLINK("#'R.7'!A1","Figure R.7: Combined residential and commercial buildings energy use by fuel, Global Net-zero and Current Measures scenarios")</f>
        <v>Figure R.7: Combined residential and commercial buildings energy use by fuel, Global Net-zero and Current Measures scenarios</v>
      </c>
    </row>
    <row r="29" spans="1:1" x14ac:dyDescent="0.25">
      <c r="A29" s="8" t="str">
        <f>HYPERLINK("#'R.8'!A1","Figure R.8: GHG emissions captured using CCUS in heavy industry, Global Net-zero Scenario")</f>
        <v>Figure R.8: GHG emissions captured using CCUS in heavy industry, Global Net-zero Scenario</v>
      </c>
    </row>
    <row r="30" spans="1:1" x14ac:dyDescent="0.25">
      <c r="A30" s="8" t="str">
        <f>HYPERLINK("#'R.9'!A1","Figure R.9: Share of energy type in the industrial sector, excluding the oil and natural gas sector, Global Net-zero Scenario")</f>
        <v>Figure R.9: Share of energy type in the industrial sector, excluding the oil and natural gas sector, Global Net-zero Scenario</v>
      </c>
    </row>
    <row r="31" spans="1:1" x14ac:dyDescent="0.25">
      <c r="A31" s="8" t="str">
        <f>HYPERLINK("#'R.10'!A1","Figure R.10: Total industrial energy use by fuel, Global Net-zero Scenario")</f>
        <v>Figure R.10: Total industrial energy use by fuel, Global Net-zero Scenario</v>
      </c>
    </row>
    <row r="32" spans="1:1" x14ac:dyDescent="0.25">
      <c r="A32" s="8" t="str">
        <f>HYPERLINK("#'R.11'!A1","Figure R.11: EVs as a share of total vehicle sales and vehicles on the road, Global Net-zero Scenario")</f>
        <v>Figure R.11: EVs as a share of total vehicle sales and vehicles on the road, Global Net-zero Scenario</v>
      </c>
    </row>
    <row r="33" spans="1:1" x14ac:dyDescent="0.25">
      <c r="A33" s="8" t="str">
        <f>HYPERLINK("#'R.12'!A1","Figure R.12: Transportation sector end-use demand by fuel, Global Net-zero Scenario")</f>
        <v>Figure R.12: Transportation sector end-use demand by fuel, Global Net-zero Scenario</v>
      </c>
    </row>
    <row r="34" spans="1:1" x14ac:dyDescent="0.25">
      <c r="A34" s="8" t="str">
        <f>HYPERLINK("#'R.13'!A1","Figure R.13: Primary energy demand by fuel, all scenarios")</f>
        <v>Figure R.13: Primary energy demand by fuel, all scenarios</v>
      </c>
    </row>
    <row r="35" spans="1:1" x14ac:dyDescent="0.25">
      <c r="A35" s="8" t="str">
        <f>HYPERLINK("#'R.14'!A1","Figure R.14: Electricity use by sector, Global Net-zero Scenario")</f>
        <v>Figure R.14: Electricity use by sector, Global Net-zero Scenario</v>
      </c>
    </row>
    <row r="36" spans="1:1" x14ac:dyDescent="0.25">
      <c r="A36" s="8" t="str">
        <f>HYPERLINK("#'R.15'!A1","Figure R.15: Example daily hourly electricity demand in British Columbia by use, winter of 2050, Global Net-zero Scenario and Uncoordinated Charging Case")</f>
        <v>Figure R.15: Example daily hourly electricity demand in British Columbia by use, winter of 2050, Global Net-zero Scenario and Uncoordinated Charging Case</v>
      </c>
    </row>
    <row r="37" spans="1:1" x14ac:dyDescent="0.25">
      <c r="A37" s="8" t="str">
        <f>HYPERLINK("#'R.16'!A1","Figure R.16: Difference in generation between the Global Net-zero Scenario and the Uncoordinated Charging Case in 2050, by select fuel")</f>
        <v>Figure R.16: Difference in generation between the Global Net-zero Scenario and the Uncoordinated Charging Case in 2050, by select fuel</v>
      </c>
    </row>
    <row r="38" spans="1:1" x14ac:dyDescent="0.25">
      <c r="A38" s="8" t="str">
        <f>HYPERLINK("#'R.17'!A1","Figure R.17: Change in electricity capacity from 2021 to 2050, by fuel, Global Net-zero Scenario")</f>
        <v>Figure R.17: Change in electricity capacity from 2021 to 2050, by fuel, Global Net-zero Scenario</v>
      </c>
    </row>
    <row r="39" spans="1:1" x14ac:dyDescent="0.25">
      <c r="A39" s="8" t="str">
        <f>HYPERLINK("#'R.18'!A1","Figure R.18: Electricity generation by fuel, all scenarios")</f>
        <v>Figure R.18: Electricity generation by fuel, all scenarios</v>
      </c>
    </row>
    <row r="40" spans="1:1" x14ac:dyDescent="0.25">
      <c r="A40" s="8" t="str">
        <f>HYPERLINK("#'R.19'!A1","Figure R.19: Generation from onshore wind, offshore wind, and solar, Global Net-zero Scenario")</f>
        <v>Figure R.19: Generation from onshore wind, offshore wind, and solar, Global Net-zero Scenario</v>
      </c>
    </row>
    <row r="41" spans="1:1" x14ac:dyDescent="0.25">
      <c r="A41" s="8" t="str">
        <f>HYPERLINK("#'R.20'!A1","Figure R.20: Example hourly electricity supply and demand in Alberta for a day in summer and winter, 2050, Global Net-zero Scenario")</f>
        <v>Figure R.20: Example hourly electricity supply and demand in Alberta for a day in summer and winter, 2050, Global Net-zero Scenario</v>
      </c>
    </row>
    <row r="42" spans="1:1" x14ac:dyDescent="0.25">
      <c r="A42" s="8" t="str">
        <f>HYPERLINK("#'R.21'!A1","Figure R.21: Nuclear generation by technology, Global Net-zero Scenario")</f>
        <v>Figure R.21: Nuclear generation by technology, Global Net-zero Scenario</v>
      </c>
    </row>
    <row r="43" spans="1:1" x14ac:dyDescent="0.25">
      <c r="A43" s="8" t="str">
        <f>HYPERLINK("#'R.22'!A1","Figure R.22: Difference in generation between the Global Net-zero Scenario and the Low SMR Case in 2050, by select fuel")</f>
        <v>Figure R.22: Difference in generation between the Global Net-zero Scenario and the Low SMR Case in 2050, by select fuel</v>
      </c>
    </row>
    <row r="44" spans="1:1" x14ac:dyDescent="0.25">
      <c r="A44" s="8" t="str">
        <f>HYPERLINK("#'R.23'!A1","Figure R.23: Fossil fuel generation by fuel, Global Net-zero Scenario")</f>
        <v>Figure R.23: Fossil fuel generation by fuel, Global Net-zero Scenario</v>
      </c>
    </row>
    <row r="45" spans="1:1" x14ac:dyDescent="0.25">
      <c r="A45" s="8" t="str">
        <f>HYPERLINK("#'R.24'!A1","Figure R.24: Net exports of electricity and interprovincial trade, Global Net-zero Scenario")</f>
        <v>Figure R.24: Net exports of electricity and interprovincial trade, Global Net-zero Scenario</v>
      </c>
    </row>
    <row r="46" spans="1:1" x14ac:dyDescent="0.25">
      <c r="A46" s="8" t="str">
        <f>HYPERLINK("#'R.25'!A1","Figure R.25: Energy use to generate electricity by fuel, Global Net-zero Scenario")</f>
        <v>Figure R.25: Energy use to generate electricity by fuel, Global Net-zero Scenario</v>
      </c>
    </row>
    <row r="47" spans="1:1" x14ac:dyDescent="0.25">
      <c r="A47" s="8" t="str">
        <f>HYPERLINK("#'R.26'!A1","Figure R.26: GHG emissions from electricity generation, by fuel, Global Net-zero Scenario")</f>
        <v>Figure R.26: GHG emissions from electricity generation, by fuel, Global Net-zero Scenario</v>
      </c>
    </row>
    <row r="48" spans="1:1" x14ac:dyDescent="0.25">
      <c r="A48" s="8" t="str">
        <f>HYPERLINK("#'R.27'!A1","Figure R.27: Crude oil production (including condensate and pentanes plus), all scenarios")</f>
        <v>Figure R.27: Crude oil production (including condensate and pentanes plus), all scenarios</v>
      </c>
    </row>
    <row r="49" spans="1:1" x14ac:dyDescent="0.25">
      <c r="A49" s="8" t="str">
        <f>HYPERLINK("#'R.28'!A1","Figure R.28: Oil sands production by type, all scenarios")</f>
        <v>Figure R.28: Oil sands production by type, all scenarios</v>
      </c>
    </row>
    <row r="50" spans="1:1" x14ac:dyDescent="0.25">
      <c r="A50" s="8" t="str">
        <f>HYPERLINK("#'R.29'!A1","Figure R.29: GHGs captured and permanently stored from the oil sands using CCUS, Global and Canada Net-zero scenarios")</f>
        <v>Figure R.29: GHGs captured and permanently stored from the oil sands using CCUS, Global and Canada Net-zero scenarios</v>
      </c>
    </row>
    <row r="51" spans="1:1" x14ac:dyDescent="0.25">
      <c r="A51" s="8" t="str">
        <f>HYPERLINK("#'R.30'!A1","Figure R.30: GHG emissions from the oil sands captured using CCUS, Global Net-zero and Canada Net-zero Scenarios and Low CCUS cases")</f>
        <v>Figure R.30: GHG emissions from the oil sands captured using CCUS, Global Net-zero and Canada Net-zero Scenarios and Low CCUS cases</v>
      </c>
    </row>
    <row r="52" spans="1:1" x14ac:dyDescent="0.25">
      <c r="A52" s="8" t="str">
        <f>HYPERLINK("#'R.31'!A1","Figure R.31: Oil sands production by type, Global and Canada Net-zero scenario, and total oil sands production, Low CCUS cases")</f>
        <v>Figure R.31: Oil sands production by type, Global and Canada Net-zero scenario, and total oil sands production, Low CCUS cases</v>
      </c>
    </row>
    <row r="53" spans="1:1" x14ac:dyDescent="0.25">
      <c r="A53" s="8" t="str">
        <f>HYPERLINK("#'R.32'!A1","Figure R.32: Conventional onshore oil production by province and type, Global Net-zero Scenario")</f>
        <v>Figure R.32: Conventional onshore oil production by province and type, Global Net-zero Scenario</v>
      </c>
    </row>
    <row r="54" spans="1:1" x14ac:dyDescent="0.25">
      <c r="A54" s="8" t="str">
        <f>HYPERLINK("#'R.33'!A1","Figure R.33: Illustrative export capacity from pipelines and structural rail, crude oil pipeline capacity vs. total supply available for export, all scenarios")</f>
        <v>Figure R.33: Illustrative export capacity from pipelines and structural rail, crude oil pipeline capacity vs. total supply available for export, all scenarios</v>
      </c>
    </row>
    <row r="55" spans="1:1" x14ac:dyDescent="0.25">
      <c r="A55" s="8" t="str">
        <f>HYPERLINK("#'R.34'!A1","Figure R.34: Offshore oil production, all scenarios")</f>
        <v>Figure R.34: Offshore oil production, all scenarios</v>
      </c>
    </row>
    <row r="56" spans="1:1" x14ac:dyDescent="0.25">
      <c r="A56" s="8" t="str">
        <f>HYPERLINK("#'R.35'!A1","Figure R.35: Natural gas production by province, Global Net-zero Scenario, and total production, Canada Net-zero and Current Measures scenarios")</f>
        <v>Figure R.35: Natural gas production by province, Global Net-zero Scenario, and total production, Canada Net-zero and Current Measures scenarios</v>
      </c>
    </row>
    <row r="57" spans="1:1" x14ac:dyDescent="0.25">
      <c r="A57" s="8" t="str">
        <f>HYPERLINK("#'R.36'!A1","Figure R.36: Natural gas production by type, Global Net-zero Scenario, and total production, Canada Net-zero and Current Measures scenarios")</f>
        <v>Figure R.36: Natural gas production by type, Global Net-zero Scenario, and total production, Canada Net-zero and Current Measures scenarios</v>
      </c>
    </row>
    <row r="58" spans="1:1" x14ac:dyDescent="0.25">
      <c r="A58" s="8" t="str">
        <f>HYPERLINK("#'R.37'!A1","Figure R.37: NGL production, by type, Global Net-zero Scenario, and total NGL production, Canada Net-zero and Current Measures scenarios")</f>
        <v>Figure R.37: NGL production, by type, Global Net-zero Scenario, and total NGL production, Canada Net-zero and Current Measures scenarios</v>
      </c>
    </row>
    <row r="59" spans="1:1" x14ac:dyDescent="0.25">
      <c r="A59" s="8" t="str">
        <f>HYPERLINK("#'R.38'!A1","Figure R.38: Energy use in the oil and gas sector by fuel, 2021 and all scenarios in 2050")</f>
        <v>Figure R.38: Energy use in the oil and gas sector by fuel, 2021 and all scenarios in 2050</v>
      </c>
    </row>
    <row r="60" spans="1:1" x14ac:dyDescent="0.25">
      <c r="A60" s="8" t="str">
        <f>HYPERLINK("#'R.39'!A1","Figure R.39: GHG emissions in the oil and gas sector, all scenarios")</f>
        <v>Figure R.39: GHG emissions in the oil and gas sector, all scenarios</v>
      </c>
    </row>
    <row r="61" spans="1:1" x14ac:dyDescent="0.25">
      <c r="A61" s="8" t="str">
        <f>HYPERLINK("#'R.40'!A1","Figure R.40: Hydrogen demand by end-use, Global Net-zero Scenario")</f>
        <v>Figure R.40: Hydrogen demand by end-use, Global Net-zero Scenario</v>
      </c>
    </row>
    <row r="62" spans="1:1" x14ac:dyDescent="0.25">
      <c r="A62" s="8" t="str">
        <f>HYPERLINK("#'R.41'!A1","Figure R.41: Hydrogen use and production in 2050, Global Net-zero Scenario, and High and Low Hydrogen cases")</f>
        <v>Figure R.41: Hydrogen use and production in 2050, Global Net-zero Scenario, and High and Low Hydrogen cases</v>
      </c>
    </row>
    <row r="63" spans="1:1" x14ac:dyDescent="0.25">
      <c r="A63" s="8" t="str">
        <f>HYPERLINK("#'R.42'!A1","Figure R.42: End-use demand in 2050, Global Net-zero Scenario and High and Low Hydrogen cases")</f>
        <v>Figure R.42: End-use demand in 2050, Global Net-zero Scenario and High and Low Hydrogen cases</v>
      </c>
    </row>
    <row r="64" spans="1:1" x14ac:dyDescent="0.25">
      <c r="A64" s="8" t="str">
        <f>HYPERLINK("#'R.43'!A1","Figure R.43: Hydrogen production by technology, Global and Canada Net-zero scenarios")</f>
        <v>Figure R.43: Hydrogen production by technology, Global and Canada Net-zero scenarios</v>
      </c>
    </row>
    <row r="65" spans="1:1" x14ac:dyDescent="0.25">
      <c r="A65" s="8" t="str">
        <f>HYPERLINK("#'R.44'!A1","Figure R.44: Net emissions, Global Net-zero Scenario")</f>
        <v>Figure R.44: Net emissions, Global Net-zero Scenario</v>
      </c>
    </row>
    <row r="66" spans="1:1" x14ac:dyDescent="0.25">
      <c r="A66" s="8" t="str">
        <f>HYPERLINK("#'R.45'!A1","Figure R.45: Negative emissions from DAC, as a % of total GHG emissions in 2005, all scenarios")</f>
        <v>Figure R.45: Negative emissions from DAC, as a % of total GHG emissions in 2005, all scenarios</v>
      </c>
    </row>
    <row r="67" spans="1:1" x14ac:dyDescent="0.25">
      <c r="A67" s="8" t="str">
        <f>HYPERLINK("#'R.46'!A1","Figure R.46: Difference in energy use between the Global Net-zero Scenario and High DAC Case in 2050, by fuel")</f>
        <v>Figure R.46: Difference in energy use between the Global Net-zero Scenario and High DAC Case in 2050, by fuel</v>
      </c>
    </row>
    <row r="68" spans="1:1" x14ac:dyDescent="0.25">
      <c r="A68" s="8" t="str">
        <f>HYPERLINK("#'R.47'!A1","Figure R.47: Economic indicators, annual % change from 2019 to 2050, all scenarios")</f>
        <v>Figure R.47: Economic indicators, annual % change from 2019 to 2050, all scenarios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D466"/>
  <sheetViews>
    <sheetView workbookViewId="0"/>
  </sheetViews>
  <sheetFormatPr defaultColWidth="11.5703125" defaultRowHeight="15" x14ac:dyDescent="0.25"/>
  <cols>
    <col min="3" max="3" width="12.5703125" bestFit="1" customWidth="1"/>
  </cols>
  <sheetData>
    <row r="1" spans="1:4" x14ac:dyDescent="0.25">
      <c r="A1" s="15" t="s">
        <v>50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hidden="1" x14ac:dyDescent="0.25">
      <c r="A7" t="s">
        <v>51</v>
      </c>
      <c r="B7">
        <v>2005</v>
      </c>
      <c r="C7" s="10">
        <v>84.849444005072698</v>
      </c>
      <c r="D7" t="s">
        <v>36</v>
      </c>
    </row>
    <row r="8" spans="1:4" hidden="1" x14ac:dyDescent="0.25">
      <c r="A8" t="s">
        <v>51</v>
      </c>
      <c r="B8">
        <v>2006</v>
      </c>
      <c r="C8" s="10">
        <v>79.662707220313493</v>
      </c>
      <c r="D8" t="s">
        <v>36</v>
      </c>
    </row>
    <row r="9" spans="1:4" hidden="1" x14ac:dyDescent="0.25">
      <c r="A9" t="s">
        <v>51</v>
      </c>
      <c r="B9">
        <v>2007</v>
      </c>
      <c r="C9" s="10">
        <v>85.520405563116299</v>
      </c>
      <c r="D9" t="s">
        <v>36</v>
      </c>
    </row>
    <row r="10" spans="1:4" hidden="1" x14ac:dyDescent="0.25">
      <c r="A10" t="s">
        <v>51</v>
      </c>
      <c r="B10">
        <v>2008</v>
      </c>
      <c r="C10" s="10">
        <v>85.432513712845306</v>
      </c>
      <c r="D10" t="s">
        <v>36</v>
      </c>
    </row>
    <row r="11" spans="1:4" hidden="1" x14ac:dyDescent="0.25">
      <c r="A11" t="s">
        <v>51</v>
      </c>
      <c r="B11">
        <v>2009</v>
      </c>
      <c r="C11" s="10">
        <v>83.865256103582894</v>
      </c>
      <c r="D11" t="s">
        <v>36</v>
      </c>
    </row>
    <row r="12" spans="1:4" hidden="1" x14ac:dyDescent="0.25">
      <c r="A12" t="s">
        <v>51</v>
      </c>
      <c r="B12">
        <v>2010</v>
      </c>
      <c r="C12" s="10">
        <v>81.505366691901799</v>
      </c>
      <c r="D12" t="s">
        <v>36</v>
      </c>
    </row>
    <row r="13" spans="1:4" hidden="1" x14ac:dyDescent="0.25">
      <c r="A13" t="s">
        <v>51</v>
      </c>
      <c r="B13">
        <v>2011</v>
      </c>
      <c r="C13" s="10">
        <v>86.0148367632938</v>
      </c>
      <c r="D13" t="s">
        <v>36</v>
      </c>
    </row>
    <row r="14" spans="1:4" hidden="1" x14ac:dyDescent="0.25">
      <c r="A14" t="s">
        <v>51</v>
      </c>
      <c r="B14">
        <v>2012</v>
      </c>
      <c r="C14" s="10">
        <v>84.534955110210902</v>
      </c>
      <c r="D14" t="s">
        <v>36</v>
      </c>
    </row>
    <row r="15" spans="1:4" hidden="1" x14ac:dyDescent="0.25">
      <c r="A15" t="s">
        <v>51</v>
      </c>
      <c r="B15">
        <v>2013</v>
      </c>
      <c r="C15" s="10">
        <v>85.659053424318202</v>
      </c>
      <c r="D15" t="s">
        <v>36</v>
      </c>
    </row>
    <row r="16" spans="1:4" hidden="1" x14ac:dyDescent="0.25">
      <c r="A16" t="s">
        <v>51</v>
      </c>
      <c r="B16">
        <v>2014</v>
      </c>
      <c r="C16" s="10">
        <v>86.235955857613206</v>
      </c>
      <c r="D16" t="s">
        <v>36</v>
      </c>
    </row>
    <row r="17" spans="1:4" hidden="1" x14ac:dyDescent="0.25">
      <c r="A17" t="s">
        <v>51</v>
      </c>
      <c r="B17">
        <v>2015</v>
      </c>
      <c r="C17" s="10">
        <v>85.294219300465002</v>
      </c>
      <c r="D17" t="s">
        <v>36</v>
      </c>
    </row>
    <row r="18" spans="1:4" hidden="1" x14ac:dyDescent="0.25">
      <c r="A18" t="s">
        <v>51</v>
      </c>
      <c r="B18">
        <v>2016</v>
      </c>
      <c r="C18" s="10">
        <v>84.854542384613097</v>
      </c>
      <c r="D18" t="s">
        <v>36</v>
      </c>
    </row>
    <row r="19" spans="1:4" hidden="1" x14ac:dyDescent="0.25">
      <c r="A19" t="s">
        <v>51</v>
      </c>
      <c r="B19">
        <v>2017</v>
      </c>
      <c r="C19" s="10">
        <v>87.709606597711101</v>
      </c>
      <c r="D19" t="s">
        <v>36</v>
      </c>
    </row>
    <row r="20" spans="1:4" hidden="1" x14ac:dyDescent="0.25">
      <c r="A20" t="s">
        <v>51</v>
      </c>
      <c r="B20">
        <v>2018</v>
      </c>
      <c r="C20" s="10">
        <v>92.368040895769795</v>
      </c>
      <c r="D20" t="s">
        <v>36</v>
      </c>
    </row>
    <row r="21" spans="1:4" hidden="1" x14ac:dyDescent="0.25">
      <c r="A21" t="s">
        <v>51</v>
      </c>
      <c r="B21">
        <v>2019</v>
      </c>
      <c r="C21" s="10">
        <v>93.274101883554493</v>
      </c>
      <c r="D21" t="s">
        <v>36</v>
      </c>
    </row>
    <row r="22" spans="1:4" hidden="1" x14ac:dyDescent="0.25">
      <c r="A22" t="s">
        <v>51</v>
      </c>
      <c r="B22">
        <v>2020</v>
      </c>
      <c r="C22" s="10">
        <v>89.117869880778201</v>
      </c>
      <c r="D22" t="s">
        <v>36</v>
      </c>
    </row>
    <row r="23" spans="1:4" hidden="1" x14ac:dyDescent="0.25">
      <c r="A23" t="s">
        <v>51</v>
      </c>
      <c r="B23">
        <v>2021</v>
      </c>
      <c r="C23" s="10">
        <v>87.169604614981907</v>
      </c>
      <c r="D23" t="s">
        <v>36</v>
      </c>
    </row>
    <row r="24" spans="1:4" hidden="1" x14ac:dyDescent="0.25">
      <c r="A24" t="s">
        <v>51</v>
      </c>
      <c r="B24">
        <v>2022</v>
      </c>
      <c r="C24" s="10">
        <v>81.928322810548806</v>
      </c>
      <c r="D24" t="s">
        <v>36</v>
      </c>
    </row>
    <row r="25" spans="1:4" hidden="1" x14ac:dyDescent="0.25">
      <c r="A25" t="s">
        <v>51</v>
      </c>
      <c r="B25">
        <v>2023</v>
      </c>
      <c r="C25" s="10">
        <v>81.033119805092497</v>
      </c>
      <c r="D25" t="s">
        <v>36</v>
      </c>
    </row>
    <row r="26" spans="1:4" hidden="1" x14ac:dyDescent="0.25">
      <c r="A26" t="s">
        <v>51</v>
      </c>
      <c r="B26">
        <v>2024</v>
      </c>
      <c r="C26" s="10">
        <v>79.212358908811893</v>
      </c>
      <c r="D26" t="s">
        <v>36</v>
      </c>
    </row>
    <row r="27" spans="1:4" hidden="1" x14ac:dyDescent="0.25">
      <c r="A27" t="s">
        <v>51</v>
      </c>
      <c r="B27">
        <v>2025</v>
      </c>
      <c r="C27" s="10">
        <v>76.953259258429</v>
      </c>
      <c r="D27" t="s">
        <v>36</v>
      </c>
    </row>
    <row r="28" spans="1:4" hidden="1" x14ac:dyDescent="0.25">
      <c r="A28" t="s">
        <v>51</v>
      </c>
      <c r="B28">
        <v>2026</v>
      </c>
      <c r="C28" s="10">
        <v>74.912476593575406</v>
      </c>
      <c r="D28" t="s">
        <v>36</v>
      </c>
    </row>
    <row r="29" spans="1:4" hidden="1" x14ac:dyDescent="0.25">
      <c r="A29" t="s">
        <v>51</v>
      </c>
      <c r="B29">
        <v>2027</v>
      </c>
      <c r="C29" s="10">
        <v>72.756444924602405</v>
      </c>
      <c r="D29" t="s">
        <v>36</v>
      </c>
    </row>
    <row r="30" spans="1:4" hidden="1" x14ac:dyDescent="0.25">
      <c r="A30" t="s">
        <v>51</v>
      </c>
      <c r="B30">
        <v>2028</v>
      </c>
      <c r="C30" s="10">
        <v>70.633002626225107</v>
      </c>
      <c r="D30" t="s">
        <v>36</v>
      </c>
    </row>
    <row r="31" spans="1:4" hidden="1" x14ac:dyDescent="0.25">
      <c r="A31" t="s">
        <v>51</v>
      </c>
      <c r="B31">
        <v>2029</v>
      </c>
      <c r="C31" s="10">
        <v>68.432174244487001</v>
      </c>
      <c r="D31" t="s">
        <v>36</v>
      </c>
    </row>
    <row r="32" spans="1:4" hidden="1" x14ac:dyDescent="0.25">
      <c r="A32" t="s">
        <v>51</v>
      </c>
      <c r="B32">
        <v>2030</v>
      </c>
      <c r="C32" s="10">
        <v>66.118460444953499</v>
      </c>
      <c r="D32" t="s">
        <v>36</v>
      </c>
    </row>
    <row r="33" spans="1:4" hidden="1" x14ac:dyDescent="0.25">
      <c r="A33" t="s">
        <v>51</v>
      </c>
      <c r="B33">
        <v>2031</v>
      </c>
      <c r="C33" s="10">
        <v>63.873258616655001</v>
      </c>
      <c r="D33" t="s">
        <v>36</v>
      </c>
    </row>
    <row r="34" spans="1:4" hidden="1" x14ac:dyDescent="0.25">
      <c r="A34" t="s">
        <v>51</v>
      </c>
      <c r="B34">
        <v>2032</v>
      </c>
      <c r="C34" s="10">
        <v>61.2374895640529</v>
      </c>
      <c r="D34" t="s">
        <v>36</v>
      </c>
    </row>
    <row r="35" spans="1:4" hidden="1" x14ac:dyDescent="0.25">
      <c r="A35" t="s">
        <v>51</v>
      </c>
      <c r="B35">
        <v>2033</v>
      </c>
      <c r="C35" s="10">
        <v>58.6649083048517</v>
      </c>
      <c r="D35" t="s">
        <v>36</v>
      </c>
    </row>
    <row r="36" spans="1:4" hidden="1" x14ac:dyDescent="0.25">
      <c r="A36" t="s">
        <v>51</v>
      </c>
      <c r="B36">
        <v>2034</v>
      </c>
      <c r="C36" s="10">
        <v>55.957814733749402</v>
      </c>
      <c r="D36" t="s">
        <v>36</v>
      </c>
    </row>
    <row r="37" spans="1:4" hidden="1" x14ac:dyDescent="0.25">
      <c r="A37" t="s">
        <v>51</v>
      </c>
      <c r="B37">
        <v>2035</v>
      </c>
      <c r="C37" s="10">
        <v>53.006145003008001</v>
      </c>
      <c r="D37" t="s">
        <v>36</v>
      </c>
    </row>
    <row r="38" spans="1:4" hidden="1" x14ac:dyDescent="0.25">
      <c r="A38" t="s">
        <v>51</v>
      </c>
      <c r="B38">
        <v>2036</v>
      </c>
      <c r="C38" s="10">
        <v>50.208191211393903</v>
      </c>
      <c r="D38" t="s">
        <v>36</v>
      </c>
    </row>
    <row r="39" spans="1:4" hidden="1" x14ac:dyDescent="0.25">
      <c r="A39" t="s">
        <v>51</v>
      </c>
      <c r="B39">
        <v>2037</v>
      </c>
      <c r="C39" s="10">
        <v>47.951133604577201</v>
      </c>
      <c r="D39" t="s">
        <v>36</v>
      </c>
    </row>
    <row r="40" spans="1:4" hidden="1" x14ac:dyDescent="0.25">
      <c r="A40" t="s">
        <v>51</v>
      </c>
      <c r="B40">
        <v>2038</v>
      </c>
      <c r="C40" s="10">
        <v>45.639209152526803</v>
      </c>
      <c r="D40" t="s">
        <v>36</v>
      </c>
    </row>
    <row r="41" spans="1:4" hidden="1" x14ac:dyDescent="0.25">
      <c r="A41" t="s">
        <v>51</v>
      </c>
      <c r="B41">
        <v>2039</v>
      </c>
      <c r="C41" s="10">
        <v>43.4239948301705</v>
      </c>
      <c r="D41" t="s">
        <v>36</v>
      </c>
    </row>
    <row r="42" spans="1:4" hidden="1" x14ac:dyDescent="0.25">
      <c r="A42" t="s">
        <v>51</v>
      </c>
      <c r="B42">
        <v>2040</v>
      </c>
      <c r="C42" s="10">
        <v>41.2862426852844</v>
      </c>
      <c r="D42" t="s">
        <v>36</v>
      </c>
    </row>
    <row r="43" spans="1:4" hidden="1" x14ac:dyDescent="0.25">
      <c r="A43" t="s">
        <v>51</v>
      </c>
      <c r="B43">
        <v>2041</v>
      </c>
      <c r="C43" s="10">
        <v>39.1477247840415</v>
      </c>
      <c r="D43" t="s">
        <v>36</v>
      </c>
    </row>
    <row r="44" spans="1:4" hidden="1" x14ac:dyDescent="0.25">
      <c r="A44" t="s">
        <v>51</v>
      </c>
      <c r="B44">
        <v>2042</v>
      </c>
      <c r="C44" s="10">
        <v>37.117975494418097</v>
      </c>
      <c r="D44" t="s">
        <v>36</v>
      </c>
    </row>
    <row r="45" spans="1:4" hidden="1" x14ac:dyDescent="0.25">
      <c r="A45" t="s">
        <v>51</v>
      </c>
      <c r="B45">
        <v>2043</v>
      </c>
      <c r="C45" s="10">
        <v>35.148361588934499</v>
      </c>
      <c r="D45" t="s">
        <v>36</v>
      </c>
    </row>
    <row r="46" spans="1:4" hidden="1" x14ac:dyDescent="0.25">
      <c r="A46" t="s">
        <v>51</v>
      </c>
      <c r="B46">
        <v>2044</v>
      </c>
      <c r="C46" s="10">
        <v>33.337934327756003</v>
      </c>
      <c r="D46" t="s">
        <v>36</v>
      </c>
    </row>
    <row r="47" spans="1:4" hidden="1" x14ac:dyDescent="0.25">
      <c r="A47" t="s">
        <v>51</v>
      </c>
      <c r="B47">
        <v>2045</v>
      </c>
      <c r="C47" s="10">
        <v>31.654290582964101</v>
      </c>
      <c r="D47" t="s">
        <v>36</v>
      </c>
    </row>
    <row r="48" spans="1:4" hidden="1" x14ac:dyDescent="0.25">
      <c r="A48" t="s">
        <v>51</v>
      </c>
      <c r="B48">
        <v>2046</v>
      </c>
      <c r="C48" s="10">
        <v>30.198687118052302</v>
      </c>
      <c r="D48" t="s">
        <v>36</v>
      </c>
    </row>
    <row r="49" spans="1:4" hidden="1" x14ac:dyDescent="0.25">
      <c r="A49" t="s">
        <v>51</v>
      </c>
      <c r="B49">
        <v>2047</v>
      </c>
      <c r="C49" s="10">
        <v>28.5485716797611</v>
      </c>
      <c r="D49" t="s">
        <v>36</v>
      </c>
    </row>
    <row r="50" spans="1:4" hidden="1" x14ac:dyDescent="0.25">
      <c r="A50" t="s">
        <v>51</v>
      </c>
      <c r="B50">
        <v>2048</v>
      </c>
      <c r="C50" s="10">
        <v>27.179906961358999</v>
      </c>
      <c r="D50" t="s">
        <v>36</v>
      </c>
    </row>
    <row r="51" spans="1:4" hidden="1" x14ac:dyDescent="0.25">
      <c r="A51" t="s">
        <v>51</v>
      </c>
      <c r="B51">
        <v>2049</v>
      </c>
      <c r="C51" s="10">
        <v>25.963204119689401</v>
      </c>
      <c r="D51" t="s">
        <v>36</v>
      </c>
    </row>
    <row r="52" spans="1:4" hidden="1" x14ac:dyDescent="0.25">
      <c r="A52" t="s">
        <v>51</v>
      </c>
      <c r="B52">
        <v>2050</v>
      </c>
      <c r="C52" s="10">
        <v>24.8816611159594</v>
      </c>
      <c r="D52" t="s">
        <v>36</v>
      </c>
    </row>
    <row r="53" spans="1:4" hidden="1" x14ac:dyDescent="0.25">
      <c r="A53" t="s">
        <v>39</v>
      </c>
      <c r="B53">
        <v>2005</v>
      </c>
      <c r="C53" s="10">
        <v>88.989231579722102</v>
      </c>
      <c r="D53" t="s">
        <v>36</v>
      </c>
    </row>
    <row r="54" spans="1:4" hidden="1" x14ac:dyDescent="0.25">
      <c r="A54" t="s">
        <v>39</v>
      </c>
      <c r="B54">
        <v>2006</v>
      </c>
      <c r="C54" s="10">
        <v>88.741306778669596</v>
      </c>
      <c r="D54" t="s">
        <v>36</v>
      </c>
    </row>
    <row r="55" spans="1:4" hidden="1" x14ac:dyDescent="0.25">
      <c r="A55" t="s">
        <v>39</v>
      </c>
      <c r="B55">
        <v>2007</v>
      </c>
      <c r="C55" s="10">
        <v>87.408879606449901</v>
      </c>
      <c r="D55" t="s">
        <v>36</v>
      </c>
    </row>
    <row r="56" spans="1:4" hidden="1" x14ac:dyDescent="0.25">
      <c r="A56" t="s">
        <v>39</v>
      </c>
      <c r="B56">
        <v>2008</v>
      </c>
      <c r="C56" s="10">
        <v>85.858819706861198</v>
      </c>
      <c r="D56" t="s">
        <v>36</v>
      </c>
    </row>
    <row r="57" spans="1:4" hidden="1" x14ac:dyDescent="0.25">
      <c r="A57" t="s">
        <v>39</v>
      </c>
      <c r="B57">
        <v>2009</v>
      </c>
      <c r="C57" s="10">
        <v>72.530002894559701</v>
      </c>
      <c r="D57" t="s">
        <v>36</v>
      </c>
    </row>
    <row r="58" spans="1:4" hidden="1" x14ac:dyDescent="0.25">
      <c r="A58" t="s">
        <v>39</v>
      </c>
      <c r="B58">
        <v>2010</v>
      </c>
      <c r="C58" s="10">
        <v>75.686984760784796</v>
      </c>
      <c r="D58" t="s">
        <v>36</v>
      </c>
    </row>
    <row r="59" spans="1:4" hidden="1" x14ac:dyDescent="0.25">
      <c r="A59" t="s">
        <v>39</v>
      </c>
      <c r="B59">
        <v>2011</v>
      </c>
      <c r="C59" s="10">
        <v>81.779884115431102</v>
      </c>
      <c r="D59" t="s">
        <v>36</v>
      </c>
    </row>
    <row r="60" spans="1:4" hidden="1" x14ac:dyDescent="0.25">
      <c r="A60" t="s">
        <v>39</v>
      </c>
      <c r="B60">
        <v>2012</v>
      </c>
      <c r="C60" s="10">
        <v>81.8268305566788</v>
      </c>
      <c r="D60" t="s">
        <v>36</v>
      </c>
    </row>
    <row r="61" spans="1:4" hidden="1" x14ac:dyDescent="0.25">
      <c r="A61" t="s">
        <v>39</v>
      </c>
      <c r="B61">
        <v>2013</v>
      </c>
      <c r="C61" s="10">
        <v>80.513213464396998</v>
      </c>
      <c r="D61" t="s">
        <v>36</v>
      </c>
    </row>
    <row r="62" spans="1:4" hidden="1" x14ac:dyDescent="0.25">
      <c r="A62" t="s">
        <v>39</v>
      </c>
      <c r="B62">
        <v>2014</v>
      </c>
      <c r="C62" s="10">
        <v>80.861443580880803</v>
      </c>
      <c r="D62" t="s">
        <v>36</v>
      </c>
    </row>
    <row r="63" spans="1:4" hidden="1" x14ac:dyDescent="0.25">
      <c r="A63" t="s">
        <v>39</v>
      </c>
      <c r="B63">
        <v>2015</v>
      </c>
      <c r="C63" s="10">
        <v>80.557367908024702</v>
      </c>
      <c r="D63" t="s">
        <v>36</v>
      </c>
    </row>
    <row r="64" spans="1:4" hidden="1" x14ac:dyDescent="0.25">
      <c r="A64" t="s">
        <v>39</v>
      </c>
      <c r="B64">
        <v>2016</v>
      </c>
      <c r="C64" s="10">
        <v>77.979630555244498</v>
      </c>
      <c r="D64" t="s">
        <v>36</v>
      </c>
    </row>
    <row r="65" spans="1:4" hidden="1" x14ac:dyDescent="0.25">
      <c r="A65" t="s">
        <v>39</v>
      </c>
      <c r="B65">
        <v>2017</v>
      </c>
      <c r="C65" s="10">
        <v>77.315269978253497</v>
      </c>
      <c r="D65" t="s">
        <v>36</v>
      </c>
    </row>
    <row r="66" spans="1:4" hidden="1" x14ac:dyDescent="0.25">
      <c r="A66" t="s">
        <v>39</v>
      </c>
      <c r="B66">
        <v>2018</v>
      </c>
      <c r="C66" s="10">
        <v>79.564228291694405</v>
      </c>
      <c r="D66" t="s">
        <v>36</v>
      </c>
    </row>
    <row r="67" spans="1:4" hidden="1" x14ac:dyDescent="0.25">
      <c r="A67" t="s">
        <v>39</v>
      </c>
      <c r="B67">
        <v>2019</v>
      </c>
      <c r="C67" s="10">
        <v>78.788067618233597</v>
      </c>
      <c r="D67" t="s">
        <v>36</v>
      </c>
    </row>
    <row r="68" spans="1:4" hidden="1" x14ac:dyDescent="0.25">
      <c r="A68" t="s">
        <v>39</v>
      </c>
      <c r="B68">
        <v>2020</v>
      </c>
      <c r="C68" s="10">
        <v>73.575880656809304</v>
      </c>
      <c r="D68" t="s">
        <v>36</v>
      </c>
    </row>
    <row r="69" spans="1:4" hidden="1" x14ac:dyDescent="0.25">
      <c r="A69" t="s">
        <v>39</v>
      </c>
      <c r="B69">
        <v>2021</v>
      </c>
      <c r="C69" s="10">
        <v>76.812552833627706</v>
      </c>
      <c r="D69" t="s">
        <v>36</v>
      </c>
    </row>
    <row r="70" spans="1:4" hidden="1" x14ac:dyDescent="0.25">
      <c r="A70" t="s">
        <v>39</v>
      </c>
      <c r="B70">
        <v>2022</v>
      </c>
      <c r="C70" s="10">
        <v>74.206674164681701</v>
      </c>
      <c r="D70" t="s">
        <v>36</v>
      </c>
    </row>
    <row r="71" spans="1:4" hidden="1" x14ac:dyDescent="0.25">
      <c r="A71" t="s">
        <v>39</v>
      </c>
      <c r="B71">
        <v>2023</v>
      </c>
      <c r="C71" s="10">
        <v>75.928642164042003</v>
      </c>
      <c r="D71" t="s">
        <v>36</v>
      </c>
    </row>
    <row r="72" spans="1:4" hidden="1" x14ac:dyDescent="0.25">
      <c r="A72" t="s">
        <v>39</v>
      </c>
      <c r="B72">
        <v>2024</v>
      </c>
      <c r="C72" s="10">
        <v>74.525015742615594</v>
      </c>
      <c r="D72" t="s">
        <v>36</v>
      </c>
    </row>
    <row r="73" spans="1:4" hidden="1" x14ac:dyDescent="0.25">
      <c r="A73" t="s">
        <v>39</v>
      </c>
      <c r="B73">
        <v>2025</v>
      </c>
      <c r="C73" s="10">
        <v>72.073381981602907</v>
      </c>
      <c r="D73" t="s">
        <v>36</v>
      </c>
    </row>
    <row r="74" spans="1:4" hidden="1" x14ac:dyDescent="0.25">
      <c r="A74" t="s">
        <v>39</v>
      </c>
      <c r="B74">
        <v>2026</v>
      </c>
      <c r="C74" s="10">
        <v>69.681193892244906</v>
      </c>
      <c r="D74" t="s">
        <v>36</v>
      </c>
    </row>
    <row r="75" spans="1:4" hidden="1" x14ac:dyDescent="0.25">
      <c r="A75" t="s">
        <v>39</v>
      </c>
      <c r="B75">
        <v>2027</v>
      </c>
      <c r="C75" s="10">
        <v>68.240443124135496</v>
      </c>
      <c r="D75" t="s">
        <v>36</v>
      </c>
    </row>
    <row r="76" spans="1:4" hidden="1" x14ac:dyDescent="0.25">
      <c r="A76" t="s">
        <v>39</v>
      </c>
      <c r="B76">
        <v>2028</v>
      </c>
      <c r="C76" s="10">
        <v>65.911880965758399</v>
      </c>
      <c r="D76" t="s">
        <v>36</v>
      </c>
    </row>
    <row r="77" spans="1:4" hidden="1" x14ac:dyDescent="0.25">
      <c r="A77" t="s">
        <v>39</v>
      </c>
      <c r="B77">
        <v>2029</v>
      </c>
      <c r="C77" s="10">
        <v>61.589421826017997</v>
      </c>
      <c r="D77" t="s">
        <v>36</v>
      </c>
    </row>
    <row r="78" spans="1:4" hidden="1" x14ac:dyDescent="0.25">
      <c r="A78" t="s">
        <v>39</v>
      </c>
      <c r="B78">
        <v>2030</v>
      </c>
      <c r="C78" s="10">
        <v>57.125181620697099</v>
      </c>
      <c r="D78" t="s">
        <v>36</v>
      </c>
    </row>
    <row r="79" spans="1:4" hidden="1" x14ac:dyDescent="0.25">
      <c r="A79" t="s">
        <v>39</v>
      </c>
      <c r="B79">
        <v>2031</v>
      </c>
      <c r="C79" s="10">
        <v>54.9709971588847</v>
      </c>
      <c r="D79" t="s">
        <v>36</v>
      </c>
    </row>
    <row r="80" spans="1:4" hidden="1" x14ac:dyDescent="0.25">
      <c r="A80" t="s">
        <v>39</v>
      </c>
      <c r="B80">
        <v>2032</v>
      </c>
      <c r="C80" s="10">
        <v>52.097565111334298</v>
      </c>
      <c r="D80" t="s">
        <v>36</v>
      </c>
    </row>
    <row r="81" spans="1:4" hidden="1" x14ac:dyDescent="0.25">
      <c r="A81" t="s">
        <v>39</v>
      </c>
      <c r="B81">
        <v>2033</v>
      </c>
      <c r="C81" s="10">
        <v>48.9342241144535</v>
      </c>
      <c r="D81" t="s">
        <v>36</v>
      </c>
    </row>
    <row r="82" spans="1:4" hidden="1" x14ac:dyDescent="0.25">
      <c r="A82" t="s">
        <v>39</v>
      </c>
      <c r="B82">
        <v>2034</v>
      </c>
      <c r="C82" s="10">
        <v>45.328652254122403</v>
      </c>
      <c r="D82" t="s">
        <v>36</v>
      </c>
    </row>
    <row r="83" spans="1:4" hidden="1" x14ac:dyDescent="0.25">
      <c r="A83" t="s">
        <v>39</v>
      </c>
      <c r="B83">
        <v>2035</v>
      </c>
      <c r="C83" s="10">
        <v>43.762252089821303</v>
      </c>
      <c r="D83" t="s">
        <v>36</v>
      </c>
    </row>
    <row r="84" spans="1:4" hidden="1" x14ac:dyDescent="0.25">
      <c r="A84" t="s">
        <v>39</v>
      </c>
      <c r="B84">
        <v>2036</v>
      </c>
      <c r="C84" s="10">
        <v>40.648192738319999</v>
      </c>
      <c r="D84" t="s">
        <v>36</v>
      </c>
    </row>
    <row r="85" spans="1:4" hidden="1" x14ac:dyDescent="0.25">
      <c r="A85" t="s">
        <v>39</v>
      </c>
      <c r="B85">
        <v>2037</v>
      </c>
      <c r="C85" s="10">
        <v>37.478321035451202</v>
      </c>
      <c r="D85" t="s">
        <v>36</v>
      </c>
    </row>
    <row r="86" spans="1:4" hidden="1" x14ac:dyDescent="0.25">
      <c r="A86" t="s">
        <v>39</v>
      </c>
      <c r="B86">
        <v>2038</v>
      </c>
      <c r="C86" s="10">
        <v>33.998947043578497</v>
      </c>
      <c r="D86" t="s">
        <v>36</v>
      </c>
    </row>
    <row r="87" spans="1:4" hidden="1" x14ac:dyDescent="0.25">
      <c r="A87" t="s">
        <v>39</v>
      </c>
      <c r="B87">
        <v>2039</v>
      </c>
      <c r="C87" s="10">
        <v>30.8985397831967</v>
      </c>
      <c r="D87" t="s">
        <v>36</v>
      </c>
    </row>
    <row r="88" spans="1:4" hidden="1" x14ac:dyDescent="0.25">
      <c r="A88" t="s">
        <v>39</v>
      </c>
      <c r="B88">
        <v>2040</v>
      </c>
      <c r="C88" s="10">
        <v>28.383289854674199</v>
      </c>
      <c r="D88" t="s">
        <v>36</v>
      </c>
    </row>
    <row r="89" spans="1:4" hidden="1" x14ac:dyDescent="0.25">
      <c r="A89" t="s">
        <v>39</v>
      </c>
      <c r="B89">
        <v>2041</v>
      </c>
      <c r="C89" s="10">
        <v>26.3204884418288</v>
      </c>
      <c r="D89" t="s">
        <v>36</v>
      </c>
    </row>
    <row r="90" spans="1:4" hidden="1" x14ac:dyDescent="0.25">
      <c r="A90" t="s">
        <v>39</v>
      </c>
      <c r="B90">
        <v>2042</v>
      </c>
      <c r="C90" s="10">
        <v>25.165380856515799</v>
      </c>
      <c r="D90" t="s">
        <v>36</v>
      </c>
    </row>
    <row r="91" spans="1:4" hidden="1" x14ac:dyDescent="0.25">
      <c r="A91" t="s">
        <v>39</v>
      </c>
      <c r="B91">
        <v>2043</v>
      </c>
      <c r="C91" s="10">
        <v>23.9928873502401</v>
      </c>
      <c r="D91" t="s">
        <v>36</v>
      </c>
    </row>
    <row r="92" spans="1:4" hidden="1" x14ac:dyDescent="0.25">
      <c r="A92" t="s">
        <v>39</v>
      </c>
      <c r="B92">
        <v>2044</v>
      </c>
      <c r="C92" s="10">
        <v>23.110918264438901</v>
      </c>
      <c r="D92" t="s">
        <v>36</v>
      </c>
    </row>
    <row r="93" spans="1:4" hidden="1" x14ac:dyDescent="0.25">
      <c r="A93" t="s">
        <v>39</v>
      </c>
      <c r="B93">
        <v>2045</v>
      </c>
      <c r="C93" s="10">
        <v>22.340531793494701</v>
      </c>
      <c r="D93" t="s">
        <v>36</v>
      </c>
    </row>
    <row r="94" spans="1:4" hidden="1" x14ac:dyDescent="0.25">
      <c r="A94" t="s">
        <v>39</v>
      </c>
      <c r="B94">
        <v>2046</v>
      </c>
      <c r="C94" s="10">
        <v>21.509865581269899</v>
      </c>
      <c r="D94" t="s">
        <v>36</v>
      </c>
    </row>
    <row r="95" spans="1:4" hidden="1" x14ac:dyDescent="0.25">
      <c r="A95" t="s">
        <v>39</v>
      </c>
      <c r="B95">
        <v>2047</v>
      </c>
      <c r="C95" s="10">
        <v>20.916471327859401</v>
      </c>
      <c r="D95" t="s">
        <v>36</v>
      </c>
    </row>
    <row r="96" spans="1:4" hidden="1" x14ac:dyDescent="0.25">
      <c r="A96" t="s">
        <v>39</v>
      </c>
      <c r="B96">
        <v>2048</v>
      </c>
      <c r="C96" s="10">
        <v>20.245025322381</v>
      </c>
      <c r="D96" t="s">
        <v>36</v>
      </c>
    </row>
    <row r="97" spans="1:4" hidden="1" x14ac:dyDescent="0.25">
      <c r="A97" t="s">
        <v>39</v>
      </c>
      <c r="B97">
        <v>2049</v>
      </c>
      <c r="C97" s="10">
        <v>19.8122412386052</v>
      </c>
      <c r="D97" t="s">
        <v>36</v>
      </c>
    </row>
    <row r="98" spans="1:4" hidden="1" x14ac:dyDescent="0.25">
      <c r="A98" t="s">
        <v>39</v>
      </c>
      <c r="B98">
        <v>2050</v>
      </c>
      <c r="C98" s="10">
        <v>19.3759627307256</v>
      </c>
      <c r="D98" t="s">
        <v>36</v>
      </c>
    </row>
    <row r="99" spans="1:4" hidden="1" x14ac:dyDescent="0.25">
      <c r="A99" t="s">
        <v>24</v>
      </c>
      <c r="B99">
        <v>2005</v>
      </c>
      <c r="C99" s="10">
        <v>156.78923139883699</v>
      </c>
      <c r="D99" t="s">
        <v>36</v>
      </c>
    </row>
    <row r="100" spans="1:4" hidden="1" x14ac:dyDescent="0.25">
      <c r="A100" t="s">
        <v>24</v>
      </c>
      <c r="B100">
        <v>2006</v>
      </c>
      <c r="C100" s="10">
        <v>157.661817704718</v>
      </c>
      <c r="D100" t="s">
        <v>36</v>
      </c>
    </row>
    <row r="101" spans="1:4" hidden="1" x14ac:dyDescent="0.25">
      <c r="A101" t="s">
        <v>24</v>
      </c>
      <c r="B101">
        <v>2007</v>
      </c>
      <c r="C101" s="10">
        <v>162.65284884251099</v>
      </c>
      <c r="D101" t="s">
        <v>36</v>
      </c>
    </row>
    <row r="102" spans="1:4" hidden="1" x14ac:dyDescent="0.25">
      <c r="A102" t="s">
        <v>24</v>
      </c>
      <c r="B102">
        <v>2008</v>
      </c>
      <c r="C102" s="10">
        <v>163.22525685641301</v>
      </c>
      <c r="D102" t="s">
        <v>36</v>
      </c>
    </row>
    <row r="103" spans="1:4" hidden="1" x14ac:dyDescent="0.25">
      <c r="A103" t="s">
        <v>24</v>
      </c>
      <c r="B103">
        <v>2009</v>
      </c>
      <c r="C103" s="10">
        <v>162.03288941043101</v>
      </c>
      <c r="D103" t="s">
        <v>36</v>
      </c>
    </row>
    <row r="104" spans="1:4" hidden="1" x14ac:dyDescent="0.25">
      <c r="A104" t="s">
        <v>24</v>
      </c>
      <c r="B104">
        <v>2010</v>
      </c>
      <c r="C104" s="10">
        <v>165.50358210508301</v>
      </c>
      <c r="D104" t="s">
        <v>36</v>
      </c>
    </row>
    <row r="105" spans="1:4" hidden="1" x14ac:dyDescent="0.25">
      <c r="A105" t="s">
        <v>24</v>
      </c>
      <c r="B105">
        <v>2011</v>
      </c>
      <c r="C105" s="10">
        <v>164.423362935477</v>
      </c>
      <c r="D105" t="s">
        <v>36</v>
      </c>
    </row>
    <row r="106" spans="1:4" hidden="1" x14ac:dyDescent="0.25">
      <c r="A106" t="s">
        <v>24</v>
      </c>
      <c r="B106">
        <v>2012</v>
      </c>
      <c r="C106" s="10">
        <v>164.61838572477399</v>
      </c>
      <c r="D106" t="s">
        <v>36</v>
      </c>
    </row>
    <row r="107" spans="1:4" hidden="1" x14ac:dyDescent="0.25">
      <c r="A107" t="s">
        <v>24</v>
      </c>
      <c r="B107">
        <v>2013</v>
      </c>
      <c r="C107" s="10">
        <v>167.10579972175299</v>
      </c>
      <c r="D107" t="s">
        <v>36</v>
      </c>
    </row>
    <row r="108" spans="1:4" hidden="1" x14ac:dyDescent="0.25">
      <c r="A108" t="s">
        <v>24</v>
      </c>
      <c r="B108">
        <v>2014</v>
      </c>
      <c r="C108" s="10">
        <v>164.70715829622901</v>
      </c>
      <c r="D108" t="s">
        <v>36</v>
      </c>
    </row>
    <row r="109" spans="1:4" hidden="1" x14ac:dyDescent="0.25">
      <c r="A109" t="s">
        <v>24</v>
      </c>
      <c r="B109">
        <v>2015</v>
      </c>
      <c r="C109" s="10">
        <v>162.59077884351001</v>
      </c>
      <c r="D109" t="s">
        <v>36</v>
      </c>
    </row>
    <row r="110" spans="1:4" hidden="1" x14ac:dyDescent="0.25">
      <c r="A110" t="s">
        <v>24</v>
      </c>
      <c r="B110">
        <v>2016</v>
      </c>
      <c r="C110" s="10">
        <v>162.36483852630701</v>
      </c>
      <c r="D110" t="s">
        <v>36</v>
      </c>
    </row>
    <row r="111" spans="1:4" hidden="1" x14ac:dyDescent="0.25">
      <c r="A111" t="s">
        <v>24</v>
      </c>
      <c r="B111">
        <v>2017</v>
      </c>
      <c r="C111" s="10">
        <v>165.37101744794199</v>
      </c>
      <c r="D111" t="s">
        <v>36</v>
      </c>
    </row>
    <row r="112" spans="1:4" hidden="1" x14ac:dyDescent="0.25">
      <c r="A112" t="s">
        <v>24</v>
      </c>
      <c r="B112">
        <v>2018</v>
      </c>
      <c r="C112" s="10">
        <v>169.316979027229</v>
      </c>
      <c r="D112" t="s">
        <v>36</v>
      </c>
    </row>
    <row r="113" spans="1:4" hidden="1" x14ac:dyDescent="0.25">
      <c r="A113" t="s">
        <v>24</v>
      </c>
      <c r="B113">
        <v>2019</v>
      </c>
      <c r="C113" s="10">
        <v>170.163122336464</v>
      </c>
      <c r="D113" t="s">
        <v>36</v>
      </c>
    </row>
    <row r="114" spans="1:4" hidden="1" x14ac:dyDescent="0.25">
      <c r="A114" t="s">
        <v>24</v>
      </c>
      <c r="B114">
        <v>2020</v>
      </c>
      <c r="C114" s="10">
        <v>143.22023361435899</v>
      </c>
      <c r="D114" t="s">
        <v>36</v>
      </c>
    </row>
    <row r="115" spans="1:4" hidden="1" x14ac:dyDescent="0.25">
      <c r="A115" t="s">
        <v>24</v>
      </c>
      <c r="B115">
        <v>2021</v>
      </c>
      <c r="C115" s="10">
        <v>150.11473709963801</v>
      </c>
      <c r="D115" t="s">
        <v>36</v>
      </c>
    </row>
    <row r="116" spans="1:4" hidden="1" x14ac:dyDescent="0.25">
      <c r="A116" t="s">
        <v>24</v>
      </c>
      <c r="B116">
        <v>2022</v>
      </c>
      <c r="C116" s="10">
        <v>168.65091612000001</v>
      </c>
      <c r="D116" t="s">
        <v>36</v>
      </c>
    </row>
    <row r="117" spans="1:4" hidden="1" x14ac:dyDescent="0.25">
      <c r="A117" t="s">
        <v>24</v>
      </c>
      <c r="B117">
        <v>2023</v>
      </c>
      <c r="C117" s="10">
        <v>172.35512205000001</v>
      </c>
      <c r="D117" t="s">
        <v>36</v>
      </c>
    </row>
    <row r="118" spans="1:4" hidden="1" x14ac:dyDescent="0.25">
      <c r="A118" t="s">
        <v>24</v>
      </c>
      <c r="B118">
        <v>2024</v>
      </c>
      <c r="C118" s="10">
        <v>170.31297337000001</v>
      </c>
      <c r="D118" t="s">
        <v>36</v>
      </c>
    </row>
    <row r="119" spans="1:4" hidden="1" x14ac:dyDescent="0.25">
      <c r="A119" t="s">
        <v>24</v>
      </c>
      <c r="B119">
        <v>2025</v>
      </c>
      <c r="C119" s="10">
        <v>169.71529792999999</v>
      </c>
      <c r="D119" t="s">
        <v>36</v>
      </c>
    </row>
    <row r="120" spans="1:4" hidden="1" x14ac:dyDescent="0.25">
      <c r="A120" t="s">
        <v>24</v>
      </c>
      <c r="B120">
        <v>2026</v>
      </c>
      <c r="C120" s="10">
        <v>167.68365704000001</v>
      </c>
      <c r="D120" t="s">
        <v>36</v>
      </c>
    </row>
    <row r="121" spans="1:4" hidden="1" x14ac:dyDescent="0.25">
      <c r="A121" t="s">
        <v>24</v>
      </c>
      <c r="B121">
        <v>2027</v>
      </c>
      <c r="C121" s="10">
        <v>164.96477773000001</v>
      </c>
      <c r="D121" t="s">
        <v>36</v>
      </c>
    </row>
    <row r="122" spans="1:4" hidden="1" x14ac:dyDescent="0.25">
      <c r="A122" t="s">
        <v>24</v>
      </c>
      <c r="B122">
        <v>2028</v>
      </c>
      <c r="C122" s="10">
        <v>160.29144840999999</v>
      </c>
      <c r="D122" t="s">
        <v>36</v>
      </c>
    </row>
    <row r="123" spans="1:4" hidden="1" x14ac:dyDescent="0.25">
      <c r="A123" t="s">
        <v>24</v>
      </c>
      <c r="B123">
        <v>2029</v>
      </c>
      <c r="C123" s="10">
        <v>155.50013858</v>
      </c>
      <c r="D123" t="s">
        <v>36</v>
      </c>
    </row>
    <row r="124" spans="1:4" hidden="1" x14ac:dyDescent="0.25">
      <c r="A124" t="s">
        <v>24</v>
      </c>
      <c r="B124">
        <v>2030</v>
      </c>
      <c r="C124" s="10">
        <v>149.80221567999999</v>
      </c>
      <c r="D124" t="s">
        <v>36</v>
      </c>
    </row>
    <row r="125" spans="1:4" hidden="1" x14ac:dyDescent="0.25">
      <c r="A125" t="s">
        <v>24</v>
      </c>
      <c r="B125">
        <v>2031</v>
      </c>
      <c r="C125" s="10">
        <v>143.037712255</v>
      </c>
      <c r="D125" t="s">
        <v>36</v>
      </c>
    </row>
    <row r="126" spans="1:4" hidden="1" x14ac:dyDescent="0.25">
      <c r="A126" t="s">
        <v>24</v>
      </c>
      <c r="B126">
        <v>2032</v>
      </c>
      <c r="C126" s="10">
        <v>135.82205729899999</v>
      </c>
      <c r="D126" t="s">
        <v>36</v>
      </c>
    </row>
    <row r="127" spans="1:4" hidden="1" x14ac:dyDescent="0.25">
      <c r="A127" t="s">
        <v>24</v>
      </c>
      <c r="B127">
        <v>2033</v>
      </c>
      <c r="C127" s="10">
        <v>128.15414296200001</v>
      </c>
      <c r="D127" t="s">
        <v>36</v>
      </c>
    </row>
    <row r="128" spans="1:4" hidden="1" x14ac:dyDescent="0.25">
      <c r="A128" t="s">
        <v>24</v>
      </c>
      <c r="B128">
        <v>2034</v>
      </c>
      <c r="C128" s="10">
        <v>120.239325096</v>
      </c>
      <c r="D128" t="s">
        <v>36</v>
      </c>
    </row>
    <row r="129" spans="1:4" hidden="1" x14ac:dyDescent="0.25">
      <c r="A129" t="s">
        <v>24</v>
      </c>
      <c r="B129">
        <v>2035</v>
      </c>
      <c r="C129" s="10">
        <v>111.85439408800001</v>
      </c>
      <c r="D129" t="s">
        <v>36</v>
      </c>
    </row>
    <row r="130" spans="1:4" hidden="1" x14ac:dyDescent="0.25">
      <c r="A130" t="s">
        <v>24</v>
      </c>
      <c r="B130">
        <v>2036</v>
      </c>
      <c r="C130" s="10">
        <v>103.052726562</v>
      </c>
      <c r="D130" t="s">
        <v>36</v>
      </c>
    </row>
    <row r="131" spans="1:4" hidden="1" x14ac:dyDescent="0.25">
      <c r="A131" t="s">
        <v>24</v>
      </c>
      <c r="B131">
        <v>2037</v>
      </c>
      <c r="C131" s="10">
        <v>94.514323492000003</v>
      </c>
      <c r="D131" t="s">
        <v>36</v>
      </c>
    </row>
    <row r="132" spans="1:4" hidden="1" x14ac:dyDescent="0.25">
      <c r="A132" t="s">
        <v>24</v>
      </c>
      <c r="B132">
        <v>2038</v>
      </c>
      <c r="C132" s="10">
        <v>86.339935041999993</v>
      </c>
      <c r="D132" t="s">
        <v>36</v>
      </c>
    </row>
    <row r="133" spans="1:4" hidden="1" x14ac:dyDescent="0.25">
      <c r="A133" t="s">
        <v>24</v>
      </c>
      <c r="B133">
        <v>2039</v>
      </c>
      <c r="C133" s="10">
        <v>78.513110286</v>
      </c>
      <c r="D133" t="s">
        <v>36</v>
      </c>
    </row>
    <row r="134" spans="1:4" hidden="1" x14ac:dyDescent="0.25">
      <c r="A134" t="s">
        <v>24</v>
      </c>
      <c r="B134">
        <v>2040</v>
      </c>
      <c r="C134" s="10">
        <v>70.793114048000007</v>
      </c>
      <c r="D134" t="s">
        <v>36</v>
      </c>
    </row>
    <row r="135" spans="1:4" hidden="1" x14ac:dyDescent="0.25">
      <c r="A135" t="s">
        <v>24</v>
      </c>
      <c r="B135">
        <v>2041</v>
      </c>
      <c r="C135" s="10">
        <v>63.355522753000002</v>
      </c>
      <c r="D135" t="s">
        <v>36</v>
      </c>
    </row>
    <row r="136" spans="1:4" hidden="1" x14ac:dyDescent="0.25">
      <c r="A136" t="s">
        <v>24</v>
      </c>
      <c r="B136">
        <v>2042</v>
      </c>
      <c r="C136" s="10">
        <v>56.326527583999997</v>
      </c>
      <c r="D136" t="s">
        <v>36</v>
      </c>
    </row>
    <row r="137" spans="1:4" hidden="1" x14ac:dyDescent="0.25">
      <c r="A137" t="s">
        <v>24</v>
      </c>
      <c r="B137">
        <v>2043</v>
      </c>
      <c r="C137" s="10">
        <v>49.805533797999999</v>
      </c>
      <c r="D137" t="s">
        <v>36</v>
      </c>
    </row>
    <row r="138" spans="1:4" hidden="1" x14ac:dyDescent="0.25">
      <c r="A138" t="s">
        <v>24</v>
      </c>
      <c r="B138">
        <v>2044</v>
      </c>
      <c r="C138" s="10">
        <v>43.686057089999998</v>
      </c>
      <c r="D138" t="s">
        <v>36</v>
      </c>
    </row>
    <row r="139" spans="1:4" hidden="1" x14ac:dyDescent="0.25">
      <c r="A139" t="s">
        <v>24</v>
      </c>
      <c r="B139">
        <v>2045</v>
      </c>
      <c r="C139" s="10">
        <v>37.993988221000002</v>
      </c>
      <c r="D139" t="s">
        <v>36</v>
      </c>
    </row>
    <row r="140" spans="1:4" hidden="1" x14ac:dyDescent="0.25">
      <c r="A140" t="s">
        <v>24</v>
      </c>
      <c r="B140">
        <v>2046</v>
      </c>
      <c r="C140" s="10">
        <v>32.649121624999999</v>
      </c>
      <c r="D140" t="s">
        <v>36</v>
      </c>
    </row>
    <row r="141" spans="1:4" hidden="1" x14ac:dyDescent="0.25">
      <c r="A141" t="s">
        <v>24</v>
      </c>
      <c r="B141">
        <v>2047</v>
      </c>
      <c r="C141" s="10">
        <v>27.618517438000001</v>
      </c>
      <c r="D141" t="s">
        <v>36</v>
      </c>
    </row>
    <row r="142" spans="1:4" hidden="1" x14ac:dyDescent="0.25">
      <c r="A142" t="s">
        <v>24</v>
      </c>
      <c r="B142">
        <v>2048</v>
      </c>
      <c r="C142" s="10">
        <v>22.924789141000002</v>
      </c>
      <c r="D142" t="s">
        <v>36</v>
      </c>
    </row>
    <row r="143" spans="1:4" hidden="1" x14ac:dyDescent="0.25">
      <c r="A143" t="s">
        <v>24</v>
      </c>
      <c r="B143">
        <v>2049</v>
      </c>
      <c r="C143" s="10">
        <v>18.57979972</v>
      </c>
      <c r="D143" t="s">
        <v>36</v>
      </c>
    </row>
    <row r="144" spans="1:4" hidden="1" x14ac:dyDescent="0.25">
      <c r="A144" t="s">
        <v>24</v>
      </c>
      <c r="B144">
        <v>2050</v>
      </c>
      <c r="C144" s="10">
        <v>14.766734536</v>
      </c>
      <c r="D144" t="s">
        <v>36</v>
      </c>
    </row>
    <row r="145" spans="1:4" x14ac:dyDescent="0.25">
      <c r="A145" t="s">
        <v>10</v>
      </c>
      <c r="B145">
        <v>2005</v>
      </c>
      <c r="C145" s="10">
        <v>117.58324080937</v>
      </c>
      <c r="D145" t="s">
        <v>36</v>
      </c>
    </row>
    <row r="146" spans="1:4" x14ac:dyDescent="0.25">
      <c r="A146" t="s">
        <v>10</v>
      </c>
      <c r="B146">
        <v>2006</v>
      </c>
      <c r="C146" s="10">
        <v>111.62446664615</v>
      </c>
      <c r="D146" t="s">
        <v>36</v>
      </c>
    </row>
    <row r="147" spans="1:4" x14ac:dyDescent="0.25">
      <c r="A147" t="s">
        <v>10</v>
      </c>
      <c r="B147">
        <v>2007</v>
      </c>
      <c r="C147" s="10">
        <v>119.65739949905699</v>
      </c>
      <c r="D147" t="s">
        <v>36</v>
      </c>
    </row>
    <row r="148" spans="1:4" x14ac:dyDescent="0.25">
      <c r="A148" t="s">
        <v>10</v>
      </c>
      <c r="B148">
        <v>2008</v>
      </c>
      <c r="C148" s="10">
        <v>108.88685579230901</v>
      </c>
      <c r="D148" t="s">
        <v>36</v>
      </c>
    </row>
    <row r="149" spans="1:4" x14ac:dyDescent="0.25">
      <c r="A149" t="s">
        <v>10</v>
      </c>
      <c r="B149">
        <v>2009</v>
      </c>
      <c r="C149" s="10">
        <v>93.770540478947396</v>
      </c>
      <c r="D149" t="s">
        <v>36</v>
      </c>
    </row>
    <row r="150" spans="1:4" x14ac:dyDescent="0.25">
      <c r="A150" t="s">
        <v>10</v>
      </c>
      <c r="B150">
        <v>2010</v>
      </c>
      <c r="C150" s="10">
        <v>94.599825850449804</v>
      </c>
      <c r="D150" t="s">
        <v>36</v>
      </c>
    </row>
    <row r="151" spans="1:4" x14ac:dyDescent="0.25">
      <c r="A151" t="s">
        <v>10</v>
      </c>
      <c r="B151">
        <v>2011</v>
      </c>
      <c r="C151" s="10">
        <v>86.873673747064899</v>
      </c>
      <c r="D151" t="s">
        <v>36</v>
      </c>
    </row>
    <row r="152" spans="1:4" x14ac:dyDescent="0.25">
      <c r="A152" t="s">
        <v>10</v>
      </c>
      <c r="B152">
        <v>2012</v>
      </c>
      <c r="C152" s="10">
        <v>83.304061941577103</v>
      </c>
      <c r="D152" t="s">
        <v>36</v>
      </c>
    </row>
    <row r="153" spans="1:4" x14ac:dyDescent="0.25">
      <c r="A153" t="s">
        <v>10</v>
      </c>
      <c r="B153">
        <v>2013</v>
      </c>
      <c r="C153" s="10">
        <v>79.700960969491604</v>
      </c>
      <c r="D153" t="s">
        <v>36</v>
      </c>
    </row>
    <row r="154" spans="1:4" x14ac:dyDescent="0.25">
      <c r="A154" t="s">
        <v>10</v>
      </c>
      <c r="B154">
        <v>2014</v>
      </c>
      <c r="C154" s="10">
        <v>76.287781245518403</v>
      </c>
      <c r="D154" t="s">
        <v>36</v>
      </c>
    </row>
    <row r="155" spans="1:4" x14ac:dyDescent="0.25">
      <c r="A155" t="s">
        <v>10</v>
      </c>
      <c r="B155">
        <v>2015</v>
      </c>
      <c r="C155" s="10">
        <v>78.948594761774103</v>
      </c>
      <c r="D155" t="s">
        <v>36</v>
      </c>
    </row>
    <row r="156" spans="1:4" x14ac:dyDescent="0.25">
      <c r="A156" t="s">
        <v>10</v>
      </c>
      <c r="B156">
        <v>2016</v>
      </c>
      <c r="C156" s="10">
        <v>74.256745433000006</v>
      </c>
      <c r="D156" t="s">
        <v>36</v>
      </c>
    </row>
    <row r="157" spans="1:4" x14ac:dyDescent="0.25">
      <c r="A157" t="s">
        <v>10</v>
      </c>
      <c r="B157">
        <v>2017</v>
      </c>
      <c r="C157" s="10">
        <v>72.605696020321503</v>
      </c>
      <c r="D157" t="s">
        <v>36</v>
      </c>
    </row>
    <row r="158" spans="1:4" x14ac:dyDescent="0.25">
      <c r="A158" t="s">
        <v>10</v>
      </c>
      <c r="B158">
        <v>2018</v>
      </c>
      <c r="C158" s="10">
        <v>62.741402274901503</v>
      </c>
      <c r="D158" t="s">
        <v>36</v>
      </c>
    </row>
    <row r="159" spans="1:4" x14ac:dyDescent="0.25">
      <c r="A159" t="s">
        <v>10</v>
      </c>
      <c r="B159">
        <v>2019</v>
      </c>
      <c r="C159" s="10">
        <v>61.6066678475092</v>
      </c>
      <c r="D159" t="s">
        <v>36</v>
      </c>
    </row>
    <row r="160" spans="1:4" x14ac:dyDescent="0.25">
      <c r="A160" t="s">
        <v>10</v>
      </c>
      <c r="B160">
        <v>2020</v>
      </c>
      <c r="C160" s="10">
        <v>53.684460152335298</v>
      </c>
      <c r="D160" t="s">
        <v>36</v>
      </c>
    </row>
    <row r="161" spans="1:4" x14ac:dyDescent="0.25">
      <c r="A161" t="s">
        <v>10</v>
      </c>
      <c r="B161">
        <v>2021</v>
      </c>
      <c r="C161" s="10">
        <v>51.677813892888103</v>
      </c>
      <c r="D161" t="s">
        <v>36</v>
      </c>
    </row>
    <row r="162" spans="1:4" x14ac:dyDescent="0.25">
      <c r="A162" t="s">
        <v>10</v>
      </c>
      <c r="B162">
        <v>2022</v>
      </c>
      <c r="C162" s="10">
        <v>55.395035500204003</v>
      </c>
      <c r="D162" t="s">
        <v>36</v>
      </c>
    </row>
    <row r="163" spans="1:4" x14ac:dyDescent="0.25">
      <c r="A163" t="s">
        <v>10</v>
      </c>
      <c r="B163">
        <v>2023</v>
      </c>
      <c r="C163" s="10">
        <v>53.106144891264499</v>
      </c>
      <c r="D163" t="s">
        <v>36</v>
      </c>
    </row>
    <row r="164" spans="1:4" x14ac:dyDescent="0.25">
      <c r="A164" t="s">
        <v>10</v>
      </c>
      <c r="B164">
        <v>2024</v>
      </c>
      <c r="C164" s="10">
        <v>44.417496381846902</v>
      </c>
      <c r="D164" t="s">
        <v>36</v>
      </c>
    </row>
    <row r="165" spans="1:4" x14ac:dyDescent="0.25">
      <c r="A165" t="s">
        <v>10</v>
      </c>
      <c r="B165">
        <v>2025</v>
      </c>
      <c r="C165" s="10">
        <v>35.194205499271597</v>
      </c>
      <c r="D165" t="s">
        <v>36</v>
      </c>
    </row>
    <row r="166" spans="1:4" x14ac:dyDescent="0.25">
      <c r="A166" t="s">
        <v>10</v>
      </c>
      <c r="B166">
        <v>2026</v>
      </c>
      <c r="C166" s="10">
        <v>36.041490712757003</v>
      </c>
      <c r="D166" t="s">
        <v>36</v>
      </c>
    </row>
    <row r="167" spans="1:4" x14ac:dyDescent="0.25">
      <c r="A167" t="s">
        <v>10</v>
      </c>
      <c r="B167">
        <v>2027</v>
      </c>
      <c r="C167" s="10">
        <v>37.364651855547997</v>
      </c>
      <c r="D167" t="s">
        <v>36</v>
      </c>
    </row>
    <row r="168" spans="1:4" x14ac:dyDescent="0.25">
      <c r="A168" t="s">
        <v>10</v>
      </c>
      <c r="B168">
        <v>2028</v>
      </c>
      <c r="C168" s="10">
        <v>37.709359001317601</v>
      </c>
      <c r="D168" t="s">
        <v>36</v>
      </c>
    </row>
    <row r="169" spans="1:4" x14ac:dyDescent="0.25">
      <c r="A169" t="s">
        <v>10</v>
      </c>
      <c r="B169">
        <v>2029</v>
      </c>
      <c r="C169" s="10">
        <v>35.185601026461903</v>
      </c>
      <c r="D169" t="s">
        <v>36</v>
      </c>
    </row>
    <row r="170" spans="1:4" x14ac:dyDescent="0.25">
      <c r="A170" t="s">
        <v>10</v>
      </c>
      <c r="B170">
        <v>2030</v>
      </c>
      <c r="C170" s="10">
        <v>28.891825979820702</v>
      </c>
      <c r="D170" t="s">
        <v>36</v>
      </c>
    </row>
    <row r="171" spans="1:4" x14ac:dyDescent="0.25">
      <c r="A171" t="s">
        <v>10</v>
      </c>
      <c r="B171">
        <v>2031</v>
      </c>
      <c r="C171" s="10">
        <v>18.517266647322302</v>
      </c>
      <c r="D171" t="s">
        <v>36</v>
      </c>
    </row>
    <row r="172" spans="1:4" x14ac:dyDescent="0.25">
      <c r="A172" t="s">
        <v>10</v>
      </c>
      <c r="B172">
        <v>2032</v>
      </c>
      <c r="C172" s="10">
        <v>9.5994372217303106</v>
      </c>
      <c r="D172" t="s">
        <v>36</v>
      </c>
    </row>
    <row r="173" spans="1:4" x14ac:dyDescent="0.25">
      <c r="A173" t="s">
        <v>10</v>
      </c>
      <c r="B173">
        <v>2033</v>
      </c>
      <c r="C173" s="10">
        <v>7.0827060344996102</v>
      </c>
      <c r="D173" t="s">
        <v>36</v>
      </c>
    </row>
    <row r="174" spans="1:4" x14ac:dyDescent="0.25">
      <c r="A174" t="s">
        <v>10</v>
      </c>
      <c r="B174">
        <v>2034</v>
      </c>
      <c r="C174" s="10">
        <v>1.5525776438490799</v>
      </c>
      <c r="D174" t="s">
        <v>36</v>
      </c>
    </row>
    <row r="175" spans="1:4" x14ac:dyDescent="0.25">
      <c r="A175" t="s">
        <v>10</v>
      </c>
      <c r="B175">
        <v>2035</v>
      </c>
      <c r="C175" s="10">
        <v>-5.6844259415310701</v>
      </c>
      <c r="D175" t="s">
        <v>36</v>
      </c>
    </row>
    <row r="176" spans="1:4" x14ac:dyDescent="0.25">
      <c r="A176" t="s">
        <v>10</v>
      </c>
      <c r="B176">
        <v>2036</v>
      </c>
      <c r="C176" s="10">
        <v>-8.1466444880377509</v>
      </c>
      <c r="D176" t="s">
        <v>36</v>
      </c>
    </row>
    <row r="177" spans="1:4" x14ac:dyDescent="0.25">
      <c r="A177" t="s">
        <v>10</v>
      </c>
      <c r="B177">
        <v>2037</v>
      </c>
      <c r="C177" s="10">
        <v>-10.5646590992533</v>
      </c>
      <c r="D177" t="s">
        <v>36</v>
      </c>
    </row>
    <row r="178" spans="1:4" x14ac:dyDescent="0.25">
      <c r="A178" t="s">
        <v>10</v>
      </c>
      <c r="B178">
        <v>2038</v>
      </c>
      <c r="C178" s="10">
        <v>-12.8931146324646</v>
      </c>
      <c r="D178" t="s">
        <v>36</v>
      </c>
    </row>
    <row r="179" spans="1:4" x14ac:dyDescent="0.25">
      <c r="A179" t="s">
        <v>10</v>
      </c>
      <c r="B179">
        <v>2039</v>
      </c>
      <c r="C179" s="10">
        <v>-15.0277021543492</v>
      </c>
      <c r="D179" t="s">
        <v>36</v>
      </c>
    </row>
    <row r="180" spans="1:4" x14ac:dyDescent="0.25">
      <c r="A180" t="s">
        <v>10</v>
      </c>
      <c r="B180">
        <v>2040</v>
      </c>
      <c r="C180" s="10">
        <v>-16.816218296074499</v>
      </c>
      <c r="D180" t="s">
        <v>36</v>
      </c>
    </row>
    <row r="181" spans="1:4" x14ac:dyDescent="0.25">
      <c r="A181" t="s">
        <v>10</v>
      </c>
      <c r="B181">
        <v>2041</v>
      </c>
      <c r="C181" s="10">
        <v>-19.076606049790598</v>
      </c>
      <c r="D181" t="s">
        <v>36</v>
      </c>
    </row>
    <row r="182" spans="1:4" x14ac:dyDescent="0.25">
      <c r="A182" t="s">
        <v>10</v>
      </c>
      <c r="B182">
        <v>2042</v>
      </c>
      <c r="C182" s="10">
        <v>-20.9091728854632</v>
      </c>
      <c r="D182" t="s">
        <v>36</v>
      </c>
    </row>
    <row r="183" spans="1:4" x14ac:dyDescent="0.25">
      <c r="A183" t="s">
        <v>10</v>
      </c>
      <c r="B183">
        <v>2043</v>
      </c>
      <c r="C183" s="10">
        <v>-22.885128881076501</v>
      </c>
      <c r="D183" t="s">
        <v>36</v>
      </c>
    </row>
    <row r="184" spans="1:4" x14ac:dyDescent="0.25">
      <c r="A184" t="s">
        <v>10</v>
      </c>
      <c r="B184">
        <v>2044</v>
      </c>
      <c r="C184" s="10">
        <v>-25.0721844018952</v>
      </c>
      <c r="D184" t="s">
        <v>36</v>
      </c>
    </row>
    <row r="185" spans="1:4" x14ac:dyDescent="0.25">
      <c r="A185" t="s">
        <v>10</v>
      </c>
      <c r="B185">
        <v>2045</v>
      </c>
      <c r="C185" s="10">
        <v>-27.170903339608198</v>
      </c>
      <c r="D185" t="s">
        <v>36</v>
      </c>
    </row>
    <row r="186" spans="1:4" x14ac:dyDescent="0.25">
      <c r="A186" t="s">
        <v>10</v>
      </c>
      <c r="B186">
        <v>2046</v>
      </c>
      <c r="C186" s="10">
        <v>-29.061836990185601</v>
      </c>
      <c r="D186" t="s">
        <v>36</v>
      </c>
    </row>
    <row r="187" spans="1:4" x14ac:dyDescent="0.25">
      <c r="A187" t="s">
        <v>10</v>
      </c>
      <c r="B187">
        <v>2047</v>
      </c>
      <c r="C187" s="10">
        <v>-30.8168405234197</v>
      </c>
      <c r="D187" t="s">
        <v>36</v>
      </c>
    </row>
    <row r="188" spans="1:4" x14ac:dyDescent="0.25">
      <c r="A188" t="s">
        <v>10</v>
      </c>
      <c r="B188">
        <v>2048</v>
      </c>
      <c r="C188" s="10">
        <v>-32.479896634336399</v>
      </c>
      <c r="D188" t="s">
        <v>36</v>
      </c>
    </row>
    <row r="189" spans="1:4" x14ac:dyDescent="0.25">
      <c r="A189" t="s">
        <v>10</v>
      </c>
      <c r="B189">
        <v>2049</v>
      </c>
      <c r="C189" s="10">
        <v>-34.077935850766004</v>
      </c>
      <c r="D189" t="s">
        <v>36</v>
      </c>
    </row>
    <row r="190" spans="1:4" x14ac:dyDescent="0.25">
      <c r="A190" t="s">
        <v>10</v>
      </c>
      <c r="B190">
        <v>2050</v>
      </c>
      <c r="C190" s="10">
        <v>-36.015288637036697</v>
      </c>
      <c r="D190" t="s">
        <v>36</v>
      </c>
    </row>
    <row r="191" spans="1:4" hidden="1" x14ac:dyDescent="0.25">
      <c r="A191" t="s">
        <v>40</v>
      </c>
      <c r="B191">
        <v>2005</v>
      </c>
      <c r="C191" s="10">
        <v>168.33486843594</v>
      </c>
      <c r="D191" t="s">
        <v>36</v>
      </c>
    </row>
    <row r="192" spans="1:4" hidden="1" x14ac:dyDescent="0.25">
      <c r="A192" t="s">
        <v>40</v>
      </c>
      <c r="B192">
        <v>2006</v>
      </c>
      <c r="C192" s="10">
        <v>174.64954197667899</v>
      </c>
      <c r="D192" t="s">
        <v>36</v>
      </c>
    </row>
    <row r="193" spans="1:4" hidden="1" x14ac:dyDescent="0.25">
      <c r="A193" t="s">
        <v>40</v>
      </c>
      <c r="B193">
        <v>2007</v>
      </c>
      <c r="C193" s="10">
        <v>179.81938524012801</v>
      </c>
      <c r="D193" t="s">
        <v>36</v>
      </c>
    </row>
    <row r="194" spans="1:4" hidden="1" x14ac:dyDescent="0.25">
      <c r="A194" t="s">
        <v>40</v>
      </c>
      <c r="B194">
        <v>2008</v>
      </c>
      <c r="C194" s="10">
        <v>176.549130245942</v>
      </c>
      <c r="D194" t="s">
        <v>36</v>
      </c>
    </row>
    <row r="195" spans="1:4" hidden="1" x14ac:dyDescent="0.25">
      <c r="A195" t="s">
        <v>40</v>
      </c>
      <c r="B195">
        <v>2009</v>
      </c>
      <c r="C195" s="10">
        <v>173.77628690366299</v>
      </c>
      <c r="D195" t="s">
        <v>36</v>
      </c>
    </row>
    <row r="196" spans="1:4" hidden="1" x14ac:dyDescent="0.25">
      <c r="A196" t="s">
        <v>40</v>
      </c>
      <c r="B196">
        <v>2010</v>
      </c>
      <c r="C196" s="10">
        <v>179.32106790845799</v>
      </c>
      <c r="D196" t="s">
        <v>36</v>
      </c>
    </row>
    <row r="197" spans="1:4" hidden="1" x14ac:dyDescent="0.25">
      <c r="A197" t="s">
        <v>40</v>
      </c>
      <c r="B197">
        <v>2011</v>
      </c>
      <c r="C197" s="10">
        <v>184.79889163719801</v>
      </c>
      <c r="D197" t="s">
        <v>36</v>
      </c>
    </row>
    <row r="198" spans="1:4" hidden="1" x14ac:dyDescent="0.25">
      <c r="A198" t="s">
        <v>40</v>
      </c>
      <c r="B198">
        <v>2012</v>
      </c>
      <c r="C198" s="10">
        <v>192.14208784233799</v>
      </c>
      <c r="D198" t="s">
        <v>36</v>
      </c>
    </row>
    <row r="199" spans="1:4" hidden="1" x14ac:dyDescent="0.25">
      <c r="A199" t="s">
        <v>40</v>
      </c>
      <c r="B199">
        <v>2013</v>
      </c>
      <c r="C199" s="10">
        <v>196.83233032439901</v>
      </c>
      <c r="D199" t="s">
        <v>36</v>
      </c>
    </row>
    <row r="200" spans="1:4" hidden="1" x14ac:dyDescent="0.25">
      <c r="A200" t="s">
        <v>40</v>
      </c>
      <c r="B200">
        <v>2014</v>
      </c>
      <c r="C200" s="10">
        <v>202.380855579713</v>
      </c>
      <c r="D200" t="s">
        <v>36</v>
      </c>
    </row>
    <row r="201" spans="1:4" hidden="1" x14ac:dyDescent="0.25">
      <c r="A201" t="s">
        <v>40</v>
      </c>
      <c r="B201">
        <v>2015</v>
      </c>
      <c r="C201" s="10">
        <v>203.054971864198</v>
      </c>
      <c r="D201" t="s">
        <v>36</v>
      </c>
    </row>
    <row r="202" spans="1:4" hidden="1" x14ac:dyDescent="0.25">
      <c r="A202" t="s">
        <v>40</v>
      </c>
      <c r="B202">
        <v>2016</v>
      </c>
      <c r="C202" s="10">
        <v>191.45773086697801</v>
      </c>
      <c r="D202" t="s">
        <v>36</v>
      </c>
    </row>
    <row r="203" spans="1:4" hidden="1" x14ac:dyDescent="0.25">
      <c r="A203" t="s">
        <v>40</v>
      </c>
      <c r="B203">
        <v>2017</v>
      </c>
      <c r="C203" s="10">
        <v>194.02057635952099</v>
      </c>
      <c r="D203" t="s">
        <v>36</v>
      </c>
    </row>
    <row r="204" spans="1:4" hidden="1" x14ac:dyDescent="0.25">
      <c r="A204" t="s">
        <v>40</v>
      </c>
      <c r="B204">
        <v>2018</v>
      </c>
      <c r="C204" s="10">
        <v>202.493210939097</v>
      </c>
      <c r="D204" t="s">
        <v>36</v>
      </c>
    </row>
    <row r="205" spans="1:4" hidden="1" x14ac:dyDescent="0.25">
      <c r="A205" t="s">
        <v>40</v>
      </c>
      <c r="B205">
        <v>2019</v>
      </c>
      <c r="C205" s="10">
        <v>201.3172403591</v>
      </c>
      <c r="D205" t="s">
        <v>36</v>
      </c>
    </row>
    <row r="206" spans="1:4" hidden="1" x14ac:dyDescent="0.25">
      <c r="A206" t="s">
        <v>40</v>
      </c>
      <c r="B206">
        <v>2020</v>
      </c>
      <c r="C206" s="10">
        <v>183.35402681147499</v>
      </c>
      <c r="D206" t="s">
        <v>36</v>
      </c>
    </row>
    <row r="207" spans="1:4" hidden="1" x14ac:dyDescent="0.25">
      <c r="A207" t="s">
        <v>40</v>
      </c>
      <c r="B207">
        <v>2021</v>
      </c>
      <c r="C207" s="10">
        <v>189.15235145134099</v>
      </c>
      <c r="D207" t="s">
        <v>36</v>
      </c>
    </row>
    <row r="208" spans="1:4" hidden="1" x14ac:dyDescent="0.25">
      <c r="A208" t="s">
        <v>40</v>
      </c>
      <c r="B208">
        <v>2022</v>
      </c>
      <c r="C208" s="10">
        <v>191.42340744137999</v>
      </c>
      <c r="D208" t="s">
        <v>36</v>
      </c>
    </row>
    <row r="209" spans="1:4" hidden="1" x14ac:dyDescent="0.25">
      <c r="A209" t="s">
        <v>40</v>
      </c>
      <c r="B209">
        <v>2023</v>
      </c>
      <c r="C209" s="10">
        <v>188.99216535042399</v>
      </c>
      <c r="D209" t="s">
        <v>36</v>
      </c>
    </row>
    <row r="210" spans="1:4" hidden="1" x14ac:dyDescent="0.25">
      <c r="A210" t="s">
        <v>40</v>
      </c>
      <c r="B210">
        <v>2024</v>
      </c>
      <c r="C210" s="10">
        <v>182.83816753937501</v>
      </c>
      <c r="D210" t="s">
        <v>36</v>
      </c>
    </row>
    <row r="211" spans="1:4" hidden="1" x14ac:dyDescent="0.25">
      <c r="A211" t="s">
        <v>40</v>
      </c>
      <c r="B211">
        <v>2025</v>
      </c>
      <c r="C211" s="10">
        <v>175.984731890463</v>
      </c>
      <c r="D211" t="s">
        <v>36</v>
      </c>
    </row>
    <row r="212" spans="1:4" hidden="1" x14ac:dyDescent="0.25">
      <c r="A212" t="s">
        <v>40</v>
      </c>
      <c r="B212">
        <v>2026</v>
      </c>
      <c r="C212" s="10">
        <v>170.47122904749099</v>
      </c>
      <c r="D212" t="s">
        <v>36</v>
      </c>
    </row>
    <row r="213" spans="1:4" hidden="1" x14ac:dyDescent="0.25">
      <c r="A213" t="s">
        <v>40</v>
      </c>
      <c r="B213">
        <v>2027</v>
      </c>
      <c r="C213" s="10">
        <v>161.76022263345499</v>
      </c>
      <c r="D213" t="s">
        <v>36</v>
      </c>
    </row>
    <row r="214" spans="1:4" hidden="1" x14ac:dyDescent="0.25">
      <c r="A214" t="s">
        <v>40</v>
      </c>
      <c r="B214">
        <v>2028</v>
      </c>
      <c r="C214" s="10">
        <v>151.19344627581501</v>
      </c>
      <c r="D214" t="s">
        <v>36</v>
      </c>
    </row>
    <row r="215" spans="1:4" hidden="1" x14ac:dyDescent="0.25">
      <c r="A215" t="s">
        <v>40</v>
      </c>
      <c r="B215">
        <v>2029</v>
      </c>
      <c r="C215" s="10">
        <v>139.06228673077501</v>
      </c>
      <c r="D215" t="s">
        <v>36</v>
      </c>
    </row>
    <row r="216" spans="1:4" hidden="1" x14ac:dyDescent="0.25">
      <c r="A216" t="s">
        <v>40</v>
      </c>
      <c r="B216">
        <v>2030</v>
      </c>
      <c r="C216" s="10">
        <v>126.284217805238</v>
      </c>
      <c r="D216" t="s">
        <v>36</v>
      </c>
    </row>
    <row r="217" spans="1:4" hidden="1" x14ac:dyDescent="0.25">
      <c r="A217" t="s">
        <v>40</v>
      </c>
      <c r="B217">
        <v>2031</v>
      </c>
      <c r="C217" s="10">
        <v>115.174947359659</v>
      </c>
      <c r="D217" t="s">
        <v>36</v>
      </c>
    </row>
    <row r="218" spans="1:4" hidden="1" x14ac:dyDescent="0.25">
      <c r="A218" t="s">
        <v>40</v>
      </c>
      <c r="B218">
        <v>2032</v>
      </c>
      <c r="C218" s="10">
        <v>104.471715688214</v>
      </c>
      <c r="D218" t="s">
        <v>36</v>
      </c>
    </row>
    <row r="219" spans="1:4" hidden="1" x14ac:dyDescent="0.25">
      <c r="A219" t="s">
        <v>40</v>
      </c>
      <c r="B219">
        <v>2033</v>
      </c>
      <c r="C219" s="10">
        <v>92.4111401572777</v>
      </c>
      <c r="D219" t="s">
        <v>36</v>
      </c>
    </row>
    <row r="220" spans="1:4" hidden="1" x14ac:dyDescent="0.25">
      <c r="A220" t="s">
        <v>40</v>
      </c>
      <c r="B220">
        <v>2034</v>
      </c>
      <c r="C220" s="10">
        <v>80.548194685840699</v>
      </c>
      <c r="D220" t="s">
        <v>36</v>
      </c>
    </row>
    <row r="221" spans="1:4" hidden="1" x14ac:dyDescent="0.25">
      <c r="A221" t="s">
        <v>40</v>
      </c>
      <c r="B221">
        <v>2035</v>
      </c>
      <c r="C221" s="10">
        <v>70.824850119096695</v>
      </c>
      <c r="D221" t="s">
        <v>36</v>
      </c>
    </row>
    <row r="222" spans="1:4" hidden="1" x14ac:dyDescent="0.25">
      <c r="A222" t="s">
        <v>40</v>
      </c>
      <c r="B222">
        <v>2036</v>
      </c>
      <c r="C222" s="10">
        <v>62.174816977723999</v>
      </c>
      <c r="D222" t="s">
        <v>36</v>
      </c>
    </row>
    <row r="223" spans="1:4" hidden="1" x14ac:dyDescent="0.25">
      <c r="A223" t="s">
        <v>40</v>
      </c>
      <c r="B223">
        <v>2037</v>
      </c>
      <c r="C223" s="10">
        <v>53.966104462614098</v>
      </c>
      <c r="D223" t="s">
        <v>36</v>
      </c>
    </row>
    <row r="224" spans="1:4" hidden="1" x14ac:dyDescent="0.25">
      <c r="A224" t="s">
        <v>40</v>
      </c>
      <c r="B224">
        <v>2038</v>
      </c>
      <c r="C224" s="10">
        <v>48.340059698728801</v>
      </c>
      <c r="D224" t="s">
        <v>36</v>
      </c>
    </row>
    <row r="225" spans="1:4" hidden="1" x14ac:dyDescent="0.25">
      <c r="A225" t="s">
        <v>40</v>
      </c>
      <c r="B225">
        <v>2039</v>
      </c>
      <c r="C225" s="10">
        <v>44.975569221175299</v>
      </c>
      <c r="D225" t="s">
        <v>36</v>
      </c>
    </row>
    <row r="226" spans="1:4" hidden="1" x14ac:dyDescent="0.25">
      <c r="A226" t="s">
        <v>40</v>
      </c>
      <c r="B226">
        <v>2040</v>
      </c>
      <c r="C226" s="10">
        <v>41.279736972152499</v>
      </c>
      <c r="D226" t="s">
        <v>36</v>
      </c>
    </row>
    <row r="227" spans="1:4" hidden="1" x14ac:dyDescent="0.25">
      <c r="A227" t="s">
        <v>40</v>
      </c>
      <c r="B227">
        <v>2041</v>
      </c>
      <c r="C227" s="10">
        <v>37.136396333909403</v>
      </c>
      <c r="D227" t="s">
        <v>36</v>
      </c>
    </row>
    <row r="228" spans="1:4" hidden="1" x14ac:dyDescent="0.25">
      <c r="A228" t="s">
        <v>40</v>
      </c>
      <c r="B228">
        <v>2042</v>
      </c>
      <c r="C228" s="10">
        <v>34.5369301861979</v>
      </c>
      <c r="D228" t="s">
        <v>36</v>
      </c>
    </row>
    <row r="229" spans="1:4" hidden="1" x14ac:dyDescent="0.25">
      <c r="A229" t="s">
        <v>40</v>
      </c>
      <c r="B229">
        <v>2043</v>
      </c>
      <c r="C229" s="10">
        <v>32.130853741498001</v>
      </c>
      <c r="D229" t="s">
        <v>36</v>
      </c>
    </row>
    <row r="230" spans="1:4" hidden="1" x14ac:dyDescent="0.25">
      <c r="A230" t="s">
        <v>40</v>
      </c>
      <c r="B230">
        <v>2044</v>
      </c>
      <c r="C230" s="10">
        <v>29.991838597693299</v>
      </c>
      <c r="D230" t="s">
        <v>36</v>
      </c>
    </row>
    <row r="231" spans="1:4" hidden="1" x14ac:dyDescent="0.25">
      <c r="A231" t="s">
        <v>40</v>
      </c>
      <c r="B231">
        <v>2045</v>
      </c>
      <c r="C231" s="10">
        <v>26.986494265872999</v>
      </c>
      <c r="D231" t="s">
        <v>36</v>
      </c>
    </row>
    <row r="232" spans="1:4" hidden="1" x14ac:dyDescent="0.25">
      <c r="A232" t="s">
        <v>40</v>
      </c>
      <c r="B232">
        <v>2046</v>
      </c>
      <c r="C232" s="10">
        <v>23.706472126789102</v>
      </c>
      <c r="D232" t="s">
        <v>36</v>
      </c>
    </row>
    <row r="233" spans="1:4" hidden="1" x14ac:dyDescent="0.25">
      <c r="A233" t="s">
        <v>40</v>
      </c>
      <c r="B233">
        <v>2047</v>
      </c>
      <c r="C233" s="10">
        <v>21.986208277833502</v>
      </c>
      <c r="D233" t="s">
        <v>36</v>
      </c>
    </row>
    <row r="234" spans="1:4" hidden="1" x14ac:dyDescent="0.25">
      <c r="A234" t="s">
        <v>40</v>
      </c>
      <c r="B234">
        <v>2048</v>
      </c>
      <c r="C234" s="10">
        <v>20.350390711349199</v>
      </c>
      <c r="D234" t="s">
        <v>36</v>
      </c>
    </row>
    <row r="235" spans="1:4" hidden="1" x14ac:dyDescent="0.25">
      <c r="A235" t="s">
        <v>40</v>
      </c>
      <c r="B235">
        <v>2049</v>
      </c>
      <c r="C235" s="10">
        <v>18.8544212754454</v>
      </c>
      <c r="D235" t="s">
        <v>36</v>
      </c>
    </row>
    <row r="236" spans="1:4" hidden="1" x14ac:dyDescent="0.25">
      <c r="A236" t="s">
        <v>40</v>
      </c>
      <c r="B236">
        <v>2050</v>
      </c>
      <c r="C236" s="10">
        <v>17.355222215864099</v>
      </c>
      <c r="D236" t="s">
        <v>36</v>
      </c>
    </row>
    <row r="237" spans="1:4" hidden="1" x14ac:dyDescent="0.25">
      <c r="A237" t="s">
        <v>52</v>
      </c>
      <c r="B237">
        <v>2005</v>
      </c>
      <c r="C237" s="10">
        <v>0</v>
      </c>
      <c r="D237" t="s">
        <v>36</v>
      </c>
    </row>
    <row r="238" spans="1:4" hidden="1" x14ac:dyDescent="0.25">
      <c r="A238" t="s">
        <v>52</v>
      </c>
      <c r="B238">
        <v>2006</v>
      </c>
      <c r="C238" s="10">
        <v>0</v>
      </c>
      <c r="D238" t="s">
        <v>36</v>
      </c>
    </row>
    <row r="239" spans="1:4" hidden="1" x14ac:dyDescent="0.25">
      <c r="A239" t="s">
        <v>52</v>
      </c>
      <c r="B239">
        <v>2007</v>
      </c>
      <c r="C239" s="10">
        <v>0</v>
      </c>
      <c r="D239" t="s">
        <v>36</v>
      </c>
    </row>
    <row r="240" spans="1:4" hidden="1" x14ac:dyDescent="0.25">
      <c r="A240" t="s">
        <v>52</v>
      </c>
      <c r="B240">
        <v>2008</v>
      </c>
      <c r="C240" s="10">
        <v>0</v>
      </c>
      <c r="D240" t="s">
        <v>36</v>
      </c>
    </row>
    <row r="241" spans="1:4" hidden="1" x14ac:dyDescent="0.25">
      <c r="A241" t="s">
        <v>52</v>
      </c>
      <c r="B241">
        <v>2009</v>
      </c>
      <c r="C241" s="10">
        <v>0</v>
      </c>
      <c r="D241" t="s">
        <v>36</v>
      </c>
    </row>
    <row r="242" spans="1:4" hidden="1" x14ac:dyDescent="0.25">
      <c r="A242" t="s">
        <v>52</v>
      </c>
      <c r="B242">
        <v>2010</v>
      </c>
      <c r="C242" s="10">
        <v>0</v>
      </c>
      <c r="D242" t="s">
        <v>36</v>
      </c>
    </row>
    <row r="243" spans="1:4" hidden="1" x14ac:dyDescent="0.25">
      <c r="A243" t="s">
        <v>52</v>
      </c>
      <c r="B243">
        <v>2011</v>
      </c>
      <c r="C243" s="10">
        <v>0</v>
      </c>
      <c r="D243" t="s">
        <v>36</v>
      </c>
    </row>
    <row r="244" spans="1:4" hidden="1" x14ac:dyDescent="0.25">
      <c r="A244" t="s">
        <v>52</v>
      </c>
      <c r="B244">
        <v>2012</v>
      </c>
      <c r="C244" s="10">
        <v>0</v>
      </c>
      <c r="D244" t="s">
        <v>36</v>
      </c>
    </row>
    <row r="245" spans="1:4" hidden="1" x14ac:dyDescent="0.25">
      <c r="A245" t="s">
        <v>52</v>
      </c>
      <c r="B245">
        <v>2013</v>
      </c>
      <c r="C245" s="10">
        <v>0</v>
      </c>
      <c r="D245" t="s">
        <v>36</v>
      </c>
    </row>
    <row r="246" spans="1:4" hidden="1" x14ac:dyDescent="0.25">
      <c r="A246" t="s">
        <v>52</v>
      </c>
      <c r="B246">
        <v>2014</v>
      </c>
      <c r="C246" s="10">
        <v>0</v>
      </c>
      <c r="D246" t="s">
        <v>36</v>
      </c>
    </row>
    <row r="247" spans="1:4" hidden="1" x14ac:dyDescent="0.25">
      <c r="A247" t="s">
        <v>52</v>
      </c>
      <c r="B247">
        <v>2015</v>
      </c>
      <c r="C247" s="10">
        <v>0</v>
      </c>
      <c r="D247" t="s">
        <v>36</v>
      </c>
    </row>
    <row r="248" spans="1:4" hidden="1" x14ac:dyDescent="0.25">
      <c r="A248" t="s">
        <v>52</v>
      </c>
      <c r="B248">
        <v>2016</v>
      </c>
      <c r="C248" s="10">
        <v>0</v>
      </c>
      <c r="D248" t="s">
        <v>36</v>
      </c>
    </row>
    <row r="249" spans="1:4" hidden="1" x14ac:dyDescent="0.25">
      <c r="A249" t="s">
        <v>52</v>
      </c>
      <c r="B249">
        <v>2017</v>
      </c>
      <c r="C249" s="10">
        <v>0</v>
      </c>
      <c r="D249" t="s">
        <v>36</v>
      </c>
    </row>
    <row r="250" spans="1:4" hidden="1" x14ac:dyDescent="0.25">
      <c r="A250" t="s">
        <v>52</v>
      </c>
      <c r="B250">
        <v>2018</v>
      </c>
      <c r="C250" s="10">
        <v>0</v>
      </c>
      <c r="D250" t="s">
        <v>36</v>
      </c>
    </row>
    <row r="251" spans="1:4" hidden="1" x14ac:dyDescent="0.25">
      <c r="A251" t="s">
        <v>52</v>
      </c>
      <c r="B251">
        <v>2019</v>
      </c>
      <c r="C251" s="10">
        <v>0</v>
      </c>
      <c r="D251" t="s">
        <v>36</v>
      </c>
    </row>
    <row r="252" spans="1:4" hidden="1" x14ac:dyDescent="0.25">
      <c r="A252" t="s">
        <v>52</v>
      </c>
      <c r="B252">
        <v>2020</v>
      </c>
      <c r="C252" s="10">
        <v>0</v>
      </c>
      <c r="D252" t="s">
        <v>36</v>
      </c>
    </row>
    <row r="253" spans="1:4" hidden="1" x14ac:dyDescent="0.25">
      <c r="A253" t="s">
        <v>52</v>
      </c>
      <c r="B253">
        <v>2021</v>
      </c>
      <c r="C253" s="10">
        <v>0</v>
      </c>
      <c r="D253" t="s">
        <v>36</v>
      </c>
    </row>
    <row r="254" spans="1:4" hidden="1" x14ac:dyDescent="0.25">
      <c r="A254" t="s">
        <v>52</v>
      </c>
      <c r="B254">
        <v>2022</v>
      </c>
      <c r="C254" s="10">
        <v>1.131733E-3</v>
      </c>
      <c r="D254" t="s">
        <v>36</v>
      </c>
    </row>
    <row r="255" spans="1:4" hidden="1" x14ac:dyDescent="0.25">
      <c r="A255" t="s">
        <v>52</v>
      </c>
      <c r="B255">
        <v>2023</v>
      </c>
      <c r="C255" s="10">
        <v>3.1060799999999998E-4</v>
      </c>
      <c r="D255" t="s">
        <v>36</v>
      </c>
    </row>
    <row r="256" spans="1:4" hidden="1" x14ac:dyDescent="0.25">
      <c r="A256" t="s">
        <v>52</v>
      </c>
      <c r="B256">
        <v>2024</v>
      </c>
      <c r="C256" s="10">
        <v>6.7310900000000007E-2</v>
      </c>
      <c r="D256" t="s">
        <v>36</v>
      </c>
    </row>
    <row r="257" spans="1:4" hidden="1" x14ac:dyDescent="0.25">
      <c r="A257" t="s">
        <v>52</v>
      </c>
      <c r="B257">
        <v>2025</v>
      </c>
      <c r="C257" s="10">
        <v>0.16426199999999999</v>
      </c>
      <c r="D257" t="s">
        <v>36</v>
      </c>
    </row>
    <row r="258" spans="1:4" hidden="1" x14ac:dyDescent="0.25">
      <c r="A258" t="s">
        <v>52</v>
      </c>
      <c r="B258">
        <v>2026</v>
      </c>
      <c r="C258" s="10">
        <v>0.244863</v>
      </c>
      <c r="D258" t="s">
        <v>36</v>
      </c>
    </row>
    <row r="259" spans="1:4" hidden="1" x14ac:dyDescent="0.25">
      <c r="A259" t="s">
        <v>52</v>
      </c>
      <c r="B259">
        <v>2027</v>
      </c>
      <c r="C259" s="10">
        <v>0.30381200000000003</v>
      </c>
      <c r="D259" t="s">
        <v>36</v>
      </c>
    </row>
    <row r="260" spans="1:4" hidden="1" x14ac:dyDescent="0.25">
      <c r="A260" t="s">
        <v>52</v>
      </c>
      <c r="B260">
        <v>2028</v>
      </c>
      <c r="C260" s="10">
        <v>0.34479199999999999</v>
      </c>
      <c r="D260" t="s">
        <v>36</v>
      </c>
    </row>
    <row r="261" spans="1:4" hidden="1" x14ac:dyDescent="0.25">
      <c r="A261" t="s">
        <v>52</v>
      </c>
      <c r="B261">
        <v>2029</v>
      </c>
      <c r="C261" s="10">
        <v>0.41453600000000002</v>
      </c>
      <c r="D261" t="s">
        <v>36</v>
      </c>
    </row>
    <row r="262" spans="1:4" hidden="1" x14ac:dyDescent="0.25">
      <c r="A262" t="s">
        <v>52</v>
      </c>
      <c r="B262">
        <v>2030</v>
      </c>
      <c r="C262" s="10">
        <v>0.52949199999999896</v>
      </c>
      <c r="D262" t="s">
        <v>36</v>
      </c>
    </row>
    <row r="263" spans="1:4" hidden="1" x14ac:dyDescent="0.25">
      <c r="A263" t="s">
        <v>52</v>
      </c>
      <c r="B263">
        <v>2031</v>
      </c>
      <c r="C263" s="10">
        <v>0.42610899999999902</v>
      </c>
      <c r="D263" t="s">
        <v>36</v>
      </c>
    </row>
    <row r="264" spans="1:4" hidden="1" x14ac:dyDescent="0.25">
      <c r="A264" t="s">
        <v>52</v>
      </c>
      <c r="B264">
        <v>2032</v>
      </c>
      <c r="C264" s="10">
        <v>0.2005528</v>
      </c>
      <c r="D264" t="s">
        <v>36</v>
      </c>
    </row>
    <row r="265" spans="1:4" hidden="1" x14ac:dyDescent="0.25">
      <c r="A265" t="s">
        <v>52</v>
      </c>
      <c r="B265">
        <v>2033</v>
      </c>
      <c r="C265" s="10">
        <v>-1.2552999999999899E-2</v>
      </c>
      <c r="D265" t="s">
        <v>36</v>
      </c>
    </row>
    <row r="266" spans="1:4" hidden="1" x14ac:dyDescent="0.25">
      <c r="A266" t="s">
        <v>52</v>
      </c>
      <c r="B266">
        <v>2034</v>
      </c>
      <c r="C266" s="10">
        <v>-0.29884999999999901</v>
      </c>
      <c r="D266" t="s">
        <v>36</v>
      </c>
    </row>
    <row r="267" spans="1:4" hidden="1" x14ac:dyDescent="0.25">
      <c r="A267" t="s">
        <v>52</v>
      </c>
      <c r="B267">
        <v>2035</v>
      </c>
      <c r="C267" s="10">
        <v>-1.0398951999999999</v>
      </c>
      <c r="D267" t="s">
        <v>36</v>
      </c>
    </row>
    <row r="268" spans="1:4" hidden="1" x14ac:dyDescent="0.25">
      <c r="A268" t="s">
        <v>52</v>
      </c>
      <c r="B268">
        <v>2036</v>
      </c>
      <c r="C268" s="10">
        <v>-2.1287020000000001</v>
      </c>
      <c r="D268" t="s">
        <v>36</v>
      </c>
    </row>
    <row r="269" spans="1:4" hidden="1" x14ac:dyDescent="0.25">
      <c r="A269" t="s">
        <v>52</v>
      </c>
      <c r="B269">
        <v>2037</v>
      </c>
      <c r="C269" s="10">
        <v>-3.0827072000000002</v>
      </c>
      <c r="D269" t="s">
        <v>36</v>
      </c>
    </row>
    <row r="270" spans="1:4" hidden="1" x14ac:dyDescent="0.25">
      <c r="A270" t="s">
        <v>52</v>
      </c>
      <c r="B270">
        <v>2038</v>
      </c>
      <c r="C270" s="10">
        <v>-4.1835427999999997</v>
      </c>
      <c r="D270" t="s">
        <v>36</v>
      </c>
    </row>
    <row r="271" spans="1:4" hidden="1" x14ac:dyDescent="0.25">
      <c r="A271" t="s">
        <v>52</v>
      </c>
      <c r="B271">
        <v>2039</v>
      </c>
      <c r="C271" s="10">
        <v>-5.3947620000000001</v>
      </c>
      <c r="D271" t="s">
        <v>36</v>
      </c>
    </row>
    <row r="272" spans="1:4" hidden="1" x14ac:dyDescent="0.25">
      <c r="A272" t="s">
        <v>52</v>
      </c>
      <c r="B272">
        <v>2040</v>
      </c>
      <c r="C272" s="10">
        <v>-6.7094956000000003</v>
      </c>
      <c r="D272" t="s">
        <v>36</v>
      </c>
    </row>
    <row r="273" spans="1:4" hidden="1" x14ac:dyDescent="0.25">
      <c r="A273" t="s">
        <v>52</v>
      </c>
      <c r="B273">
        <v>2041</v>
      </c>
      <c r="C273" s="10">
        <v>-8.2663039999999999</v>
      </c>
      <c r="D273" t="s">
        <v>36</v>
      </c>
    </row>
    <row r="274" spans="1:4" hidden="1" x14ac:dyDescent="0.25">
      <c r="A274" t="s">
        <v>52</v>
      </c>
      <c r="B274">
        <v>2042</v>
      </c>
      <c r="C274" s="10">
        <v>-9.9409171999999995</v>
      </c>
      <c r="D274" t="s">
        <v>36</v>
      </c>
    </row>
    <row r="275" spans="1:4" hidden="1" x14ac:dyDescent="0.25">
      <c r="A275" t="s">
        <v>52</v>
      </c>
      <c r="B275">
        <v>2043</v>
      </c>
      <c r="C275" s="10">
        <v>-11.042158000000001</v>
      </c>
      <c r="D275" t="s">
        <v>36</v>
      </c>
    </row>
    <row r="276" spans="1:4" hidden="1" x14ac:dyDescent="0.25">
      <c r="A276" t="s">
        <v>52</v>
      </c>
      <c r="B276">
        <v>2044</v>
      </c>
      <c r="C276" s="10">
        <v>-12.122078800000001</v>
      </c>
      <c r="D276" t="s">
        <v>36</v>
      </c>
    </row>
    <row r="277" spans="1:4" hidden="1" x14ac:dyDescent="0.25">
      <c r="A277" t="s">
        <v>52</v>
      </c>
      <c r="B277">
        <v>2045</v>
      </c>
      <c r="C277" s="10">
        <v>-13.1658332</v>
      </c>
      <c r="D277" t="s">
        <v>36</v>
      </c>
    </row>
    <row r="278" spans="1:4" hidden="1" x14ac:dyDescent="0.25">
      <c r="A278" t="s">
        <v>52</v>
      </c>
      <c r="B278">
        <v>2046</v>
      </c>
      <c r="C278" s="10">
        <v>-14.586733199999999</v>
      </c>
      <c r="D278" t="s">
        <v>36</v>
      </c>
    </row>
    <row r="279" spans="1:4" hidden="1" x14ac:dyDescent="0.25">
      <c r="A279" t="s">
        <v>52</v>
      </c>
      <c r="B279">
        <v>2047</v>
      </c>
      <c r="C279" s="10">
        <v>-16.070814720000001</v>
      </c>
      <c r="D279" t="s">
        <v>36</v>
      </c>
    </row>
    <row r="280" spans="1:4" hidden="1" x14ac:dyDescent="0.25">
      <c r="A280" t="s">
        <v>52</v>
      </c>
      <c r="B280">
        <v>2048</v>
      </c>
      <c r="C280" s="10">
        <v>-17.601420560000001</v>
      </c>
      <c r="D280" t="s">
        <v>36</v>
      </c>
    </row>
    <row r="281" spans="1:4" hidden="1" x14ac:dyDescent="0.25">
      <c r="A281" t="s">
        <v>52</v>
      </c>
      <c r="B281">
        <v>2049</v>
      </c>
      <c r="C281" s="10">
        <v>-19.196153120000002</v>
      </c>
      <c r="D281" t="s">
        <v>36</v>
      </c>
    </row>
    <row r="282" spans="1:4" hidden="1" x14ac:dyDescent="0.25">
      <c r="A282" t="s">
        <v>52</v>
      </c>
      <c r="B282">
        <v>2050</v>
      </c>
      <c r="C282" s="10">
        <v>-20.7578472</v>
      </c>
      <c r="D282" t="s">
        <v>36</v>
      </c>
    </row>
    <row r="283" spans="1:4" hidden="1" x14ac:dyDescent="0.25">
      <c r="A283" t="s">
        <v>53</v>
      </c>
      <c r="B283">
        <v>2005</v>
      </c>
      <c r="C283" s="10">
        <v>0</v>
      </c>
      <c r="D283" t="s">
        <v>36</v>
      </c>
    </row>
    <row r="284" spans="1:4" hidden="1" x14ac:dyDescent="0.25">
      <c r="A284" t="s">
        <v>53</v>
      </c>
      <c r="B284">
        <v>2006</v>
      </c>
      <c r="C284" s="10">
        <v>0</v>
      </c>
      <c r="D284" t="s">
        <v>36</v>
      </c>
    </row>
    <row r="285" spans="1:4" hidden="1" x14ac:dyDescent="0.25">
      <c r="A285" t="s">
        <v>53</v>
      </c>
      <c r="B285">
        <v>2007</v>
      </c>
      <c r="C285" s="10">
        <v>0</v>
      </c>
      <c r="D285" t="s">
        <v>36</v>
      </c>
    </row>
    <row r="286" spans="1:4" hidden="1" x14ac:dyDescent="0.25">
      <c r="A286" t="s">
        <v>53</v>
      </c>
      <c r="B286">
        <v>2008</v>
      </c>
      <c r="C286" s="10">
        <v>0</v>
      </c>
      <c r="D286" t="s">
        <v>36</v>
      </c>
    </row>
    <row r="287" spans="1:4" hidden="1" x14ac:dyDescent="0.25">
      <c r="A287" t="s">
        <v>53</v>
      </c>
      <c r="B287">
        <v>2009</v>
      </c>
      <c r="C287" s="10">
        <v>0</v>
      </c>
      <c r="D287" t="s">
        <v>36</v>
      </c>
    </row>
    <row r="288" spans="1:4" hidden="1" x14ac:dyDescent="0.25">
      <c r="A288" t="s">
        <v>53</v>
      </c>
      <c r="B288">
        <v>2010</v>
      </c>
      <c r="C288" s="10">
        <v>0</v>
      </c>
      <c r="D288" t="s">
        <v>36</v>
      </c>
    </row>
    <row r="289" spans="1:4" hidden="1" x14ac:dyDescent="0.25">
      <c r="A289" t="s">
        <v>53</v>
      </c>
      <c r="B289">
        <v>2011</v>
      </c>
      <c r="C289" s="10">
        <v>0</v>
      </c>
      <c r="D289" t="s">
        <v>36</v>
      </c>
    </row>
    <row r="290" spans="1:4" hidden="1" x14ac:dyDescent="0.25">
      <c r="A290" t="s">
        <v>53</v>
      </c>
      <c r="B290">
        <v>2012</v>
      </c>
      <c r="C290" s="10">
        <v>0</v>
      </c>
      <c r="D290" t="s">
        <v>36</v>
      </c>
    </row>
    <row r="291" spans="1:4" hidden="1" x14ac:dyDescent="0.25">
      <c r="A291" t="s">
        <v>53</v>
      </c>
      <c r="B291">
        <v>2013</v>
      </c>
      <c r="C291" s="10">
        <v>0</v>
      </c>
      <c r="D291" t="s">
        <v>36</v>
      </c>
    </row>
    <row r="292" spans="1:4" hidden="1" x14ac:dyDescent="0.25">
      <c r="A292" t="s">
        <v>53</v>
      </c>
      <c r="B292">
        <v>2014</v>
      </c>
      <c r="C292" s="10">
        <v>0</v>
      </c>
      <c r="D292" t="s">
        <v>36</v>
      </c>
    </row>
    <row r="293" spans="1:4" hidden="1" x14ac:dyDescent="0.25">
      <c r="A293" t="s">
        <v>53</v>
      </c>
      <c r="B293">
        <v>2015</v>
      </c>
      <c r="C293" s="10">
        <v>0</v>
      </c>
      <c r="D293" t="s">
        <v>36</v>
      </c>
    </row>
    <row r="294" spans="1:4" hidden="1" x14ac:dyDescent="0.25">
      <c r="A294" t="s">
        <v>53</v>
      </c>
      <c r="B294">
        <v>2016</v>
      </c>
      <c r="C294" s="10">
        <v>0</v>
      </c>
      <c r="D294" t="s">
        <v>36</v>
      </c>
    </row>
    <row r="295" spans="1:4" hidden="1" x14ac:dyDescent="0.25">
      <c r="A295" t="s">
        <v>53</v>
      </c>
      <c r="B295">
        <v>2017</v>
      </c>
      <c r="C295" s="10">
        <v>0</v>
      </c>
      <c r="D295" t="s">
        <v>36</v>
      </c>
    </row>
    <row r="296" spans="1:4" hidden="1" x14ac:dyDescent="0.25">
      <c r="A296" t="s">
        <v>53</v>
      </c>
      <c r="B296">
        <v>2018</v>
      </c>
      <c r="C296" s="10">
        <v>0</v>
      </c>
      <c r="D296" t="s">
        <v>36</v>
      </c>
    </row>
    <row r="297" spans="1:4" hidden="1" x14ac:dyDescent="0.25">
      <c r="A297" t="s">
        <v>53</v>
      </c>
      <c r="B297">
        <v>2019</v>
      </c>
      <c r="C297" s="10">
        <v>0</v>
      </c>
      <c r="D297" t="s">
        <v>36</v>
      </c>
    </row>
    <row r="298" spans="1:4" hidden="1" x14ac:dyDescent="0.25">
      <c r="A298" t="s">
        <v>53</v>
      </c>
      <c r="B298">
        <v>2020</v>
      </c>
      <c r="C298" s="10">
        <v>0</v>
      </c>
      <c r="D298" t="s">
        <v>36</v>
      </c>
    </row>
    <row r="299" spans="1:4" hidden="1" x14ac:dyDescent="0.25">
      <c r="A299" t="s">
        <v>53</v>
      </c>
      <c r="B299">
        <v>2021</v>
      </c>
      <c r="C299" s="10">
        <v>0</v>
      </c>
      <c r="D299" t="s">
        <v>36</v>
      </c>
    </row>
    <row r="300" spans="1:4" hidden="1" x14ac:dyDescent="0.25">
      <c r="A300" t="s">
        <v>53</v>
      </c>
      <c r="B300">
        <v>2022</v>
      </c>
      <c r="C300" s="10">
        <v>0</v>
      </c>
      <c r="D300" t="s">
        <v>36</v>
      </c>
    </row>
    <row r="301" spans="1:4" hidden="1" x14ac:dyDescent="0.25">
      <c r="A301" t="s">
        <v>53</v>
      </c>
      <c r="B301">
        <v>2023</v>
      </c>
      <c r="C301" s="10">
        <v>-3.4773698400141301E-13</v>
      </c>
      <c r="D301" t="s">
        <v>36</v>
      </c>
    </row>
    <row r="302" spans="1:4" hidden="1" x14ac:dyDescent="0.25">
      <c r="A302" t="s">
        <v>53</v>
      </c>
      <c r="B302">
        <v>2024</v>
      </c>
      <c r="C302" s="10">
        <v>-2.2949938402339299E-10</v>
      </c>
      <c r="D302" t="s">
        <v>36</v>
      </c>
    </row>
    <row r="303" spans="1:4" hidden="1" x14ac:dyDescent="0.25">
      <c r="A303" t="s">
        <v>53</v>
      </c>
      <c r="B303">
        <v>2025</v>
      </c>
      <c r="C303" s="10">
        <v>-1.8075978554566201E-8</v>
      </c>
      <c r="D303" t="s">
        <v>36</v>
      </c>
    </row>
    <row r="304" spans="1:4" hidden="1" x14ac:dyDescent="0.25">
      <c r="A304" t="s">
        <v>53</v>
      </c>
      <c r="B304">
        <v>2026</v>
      </c>
      <c r="C304" s="10">
        <v>-4.1985869081976602E-7</v>
      </c>
      <c r="D304" t="s">
        <v>36</v>
      </c>
    </row>
    <row r="305" spans="1:4" hidden="1" x14ac:dyDescent="0.25">
      <c r="A305" t="s">
        <v>53</v>
      </c>
      <c r="B305">
        <v>2027</v>
      </c>
      <c r="C305" s="10">
        <v>-4.6080934433074798E-6</v>
      </c>
      <c r="D305" t="s">
        <v>36</v>
      </c>
    </row>
    <row r="306" spans="1:4" hidden="1" x14ac:dyDescent="0.25">
      <c r="A306" t="s">
        <v>53</v>
      </c>
      <c r="B306">
        <v>2028</v>
      </c>
      <c r="C306" s="10">
        <v>-3.0764980565293099E-5</v>
      </c>
      <c r="D306" t="s">
        <v>36</v>
      </c>
    </row>
    <row r="307" spans="1:4" hidden="1" x14ac:dyDescent="0.25">
      <c r="A307" t="s">
        <v>53</v>
      </c>
      <c r="B307">
        <v>2029</v>
      </c>
      <c r="C307" s="10">
        <v>-1.45878800430872E-4</v>
      </c>
      <c r="D307" t="s">
        <v>36</v>
      </c>
    </row>
    <row r="308" spans="1:4" hidden="1" x14ac:dyDescent="0.25">
      <c r="A308" t="s">
        <v>53</v>
      </c>
      <c r="B308">
        <v>2030</v>
      </c>
      <c r="C308" s="10">
        <v>-5.4004658931170997E-4</v>
      </c>
      <c r="D308" t="s">
        <v>36</v>
      </c>
    </row>
    <row r="309" spans="1:4" hidden="1" x14ac:dyDescent="0.25">
      <c r="A309" t="s">
        <v>53</v>
      </c>
      <c r="B309">
        <v>2031</v>
      </c>
      <c r="C309" s="10">
        <v>-2.4950708543660699E-3</v>
      </c>
      <c r="D309" t="s">
        <v>36</v>
      </c>
    </row>
    <row r="310" spans="1:4" hidden="1" x14ac:dyDescent="0.25">
      <c r="A310" t="s">
        <v>53</v>
      </c>
      <c r="B310">
        <v>2032</v>
      </c>
      <c r="C310" s="10">
        <v>-9.74688374933768E-3</v>
      </c>
      <c r="D310" t="s">
        <v>36</v>
      </c>
    </row>
    <row r="311" spans="1:4" hidden="1" x14ac:dyDescent="0.25">
      <c r="A311" t="s">
        <v>53</v>
      </c>
      <c r="B311">
        <v>2033</v>
      </c>
      <c r="C311" s="10">
        <v>-3.13608102170881E-2</v>
      </c>
      <c r="D311" t="s">
        <v>36</v>
      </c>
    </row>
    <row r="312" spans="1:4" hidden="1" x14ac:dyDescent="0.25">
      <c r="A312" t="s">
        <v>53</v>
      </c>
      <c r="B312">
        <v>2034</v>
      </c>
      <c r="C312" s="10">
        <v>-8.5732495302907996E-2</v>
      </c>
      <c r="D312" t="s">
        <v>36</v>
      </c>
    </row>
    <row r="313" spans="1:4" hidden="1" x14ac:dyDescent="0.25">
      <c r="A313" t="s">
        <v>53</v>
      </c>
      <c r="B313">
        <v>2035</v>
      </c>
      <c r="C313" s="10">
        <v>-0.20521628961825</v>
      </c>
      <c r="D313" t="s">
        <v>36</v>
      </c>
    </row>
    <row r="314" spans="1:4" hidden="1" x14ac:dyDescent="0.25">
      <c r="A314" t="s">
        <v>53</v>
      </c>
      <c r="B314">
        <v>2036</v>
      </c>
      <c r="C314" s="10">
        <v>-0.43533742083842097</v>
      </c>
      <c r="D314" t="s">
        <v>36</v>
      </c>
    </row>
    <row r="315" spans="1:4" hidden="1" x14ac:dyDescent="0.25">
      <c r="A315" t="s">
        <v>53</v>
      </c>
      <c r="B315">
        <v>2037</v>
      </c>
      <c r="C315" s="10">
        <v>-0.84041894659155003</v>
      </c>
      <c r="D315" t="s">
        <v>36</v>
      </c>
    </row>
    <row r="316" spans="1:4" hidden="1" x14ac:dyDescent="0.25">
      <c r="A316" t="s">
        <v>53</v>
      </c>
      <c r="B316">
        <v>2038</v>
      </c>
      <c r="C316" s="10">
        <v>-1.5004054695282101</v>
      </c>
      <c r="D316" t="s">
        <v>36</v>
      </c>
    </row>
    <row r="317" spans="1:4" hidden="1" x14ac:dyDescent="0.25">
      <c r="A317" t="s">
        <v>53</v>
      </c>
      <c r="B317">
        <v>2039</v>
      </c>
      <c r="C317" s="10">
        <v>-2.5052157464014502</v>
      </c>
      <c r="D317" t="s">
        <v>36</v>
      </c>
    </row>
    <row r="318" spans="1:4" hidden="1" x14ac:dyDescent="0.25">
      <c r="A318" t="s">
        <v>53</v>
      </c>
      <c r="B318">
        <v>2040</v>
      </c>
      <c r="C318" s="10">
        <v>-3.94572314126924</v>
      </c>
      <c r="D318" t="s">
        <v>36</v>
      </c>
    </row>
    <row r="319" spans="1:4" hidden="1" x14ac:dyDescent="0.25">
      <c r="A319" t="s">
        <v>53</v>
      </c>
      <c r="B319">
        <v>2041</v>
      </c>
      <c r="C319" s="10">
        <v>-5.8238776938288197</v>
      </c>
      <c r="D319" t="s">
        <v>36</v>
      </c>
    </row>
    <row r="320" spans="1:4" hidden="1" x14ac:dyDescent="0.25">
      <c r="A320" t="s">
        <v>53</v>
      </c>
      <c r="B320">
        <v>2042</v>
      </c>
      <c r="C320" s="10">
        <v>-8.1907389923897096</v>
      </c>
      <c r="D320" t="s">
        <v>36</v>
      </c>
    </row>
    <row r="321" spans="1:4" hidden="1" x14ac:dyDescent="0.25">
      <c r="A321" t="s">
        <v>53</v>
      </c>
      <c r="B321">
        <v>2043</v>
      </c>
      <c r="C321" s="10">
        <v>-11.082622133393899</v>
      </c>
      <c r="D321" t="s">
        <v>36</v>
      </c>
    </row>
    <row r="322" spans="1:4" hidden="1" x14ac:dyDescent="0.25">
      <c r="A322" t="s">
        <v>53</v>
      </c>
      <c r="B322">
        <v>2044</v>
      </c>
      <c r="C322" s="10">
        <v>-14.518999469635199</v>
      </c>
      <c r="D322" t="s">
        <v>36</v>
      </c>
    </row>
    <row r="323" spans="1:4" hidden="1" x14ac:dyDescent="0.25">
      <c r="A323" t="s">
        <v>53</v>
      </c>
      <c r="B323">
        <v>2045</v>
      </c>
      <c r="C323" s="10">
        <v>-18.5025741540308</v>
      </c>
      <c r="D323" t="s">
        <v>36</v>
      </c>
    </row>
    <row r="324" spans="1:4" hidden="1" x14ac:dyDescent="0.25">
      <c r="A324" t="s">
        <v>53</v>
      </c>
      <c r="B324">
        <v>2046</v>
      </c>
      <c r="C324" s="10">
        <v>-23.021178404502098</v>
      </c>
      <c r="D324" t="s">
        <v>36</v>
      </c>
    </row>
    <row r="325" spans="1:4" hidden="1" x14ac:dyDescent="0.25">
      <c r="A325" t="s">
        <v>53</v>
      </c>
      <c r="B325">
        <v>2047</v>
      </c>
      <c r="C325" s="10">
        <v>-28.050831321375899</v>
      </c>
      <c r="D325" t="s">
        <v>36</v>
      </c>
    </row>
    <row r="326" spans="1:4" hidden="1" x14ac:dyDescent="0.25">
      <c r="A326" t="s">
        <v>53</v>
      </c>
      <c r="B326">
        <v>2048</v>
      </c>
      <c r="C326" s="10">
        <v>-33.559232293056702</v>
      </c>
      <c r="D326" t="s">
        <v>36</v>
      </c>
    </row>
    <row r="327" spans="1:4" hidden="1" x14ac:dyDescent="0.25">
      <c r="A327" t="s">
        <v>53</v>
      </c>
      <c r="B327">
        <v>2049</v>
      </c>
      <c r="C327" s="10">
        <v>-39.509104151552499</v>
      </c>
      <c r="D327" t="s">
        <v>36</v>
      </c>
    </row>
    <row r="328" spans="1:4" hidden="1" x14ac:dyDescent="0.25">
      <c r="A328" t="s">
        <v>53</v>
      </c>
      <c r="B328">
        <v>2050</v>
      </c>
      <c r="C328" s="10">
        <v>-45.8610233992747</v>
      </c>
      <c r="D328" t="s">
        <v>36</v>
      </c>
    </row>
    <row r="329" spans="1:4" hidden="1" x14ac:dyDescent="0.25">
      <c r="A329" t="s">
        <v>54</v>
      </c>
      <c r="B329">
        <v>2005</v>
      </c>
      <c r="C329" s="10">
        <v>63.607138800086403</v>
      </c>
      <c r="D329" t="s">
        <v>36</v>
      </c>
    </row>
    <row r="330" spans="1:4" hidden="1" x14ac:dyDescent="0.25">
      <c r="A330" t="s">
        <v>54</v>
      </c>
      <c r="B330">
        <v>2006</v>
      </c>
      <c r="C330" s="10">
        <v>62.267414997720202</v>
      </c>
      <c r="D330" t="s">
        <v>36</v>
      </c>
    </row>
    <row r="331" spans="1:4" hidden="1" x14ac:dyDescent="0.25">
      <c r="A331" t="s">
        <v>54</v>
      </c>
      <c r="B331">
        <v>2007</v>
      </c>
      <c r="C331" s="10">
        <v>62.442062634698701</v>
      </c>
      <c r="D331" t="s">
        <v>36</v>
      </c>
    </row>
    <row r="332" spans="1:4" hidden="1" x14ac:dyDescent="0.25">
      <c r="A332" t="s">
        <v>54</v>
      </c>
      <c r="B332">
        <v>2008</v>
      </c>
      <c r="C332" s="10">
        <v>61.9120689260359</v>
      </c>
      <c r="D332" t="s">
        <v>36</v>
      </c>
    </row>
    <row r="333" spans="1:4" hidden="1" x14ac:dyDescent="0.25">
      <c r="A333" t="s">
        <v>54</v>
      </c>
      <c r="B333">
        <v>2009</v>
      </c>
      <c r="C333" s="10">
        <v>59.1714603393537</v>
      </c>
      <c r="D333" t="s">
        <v>36</v>
      </c>
    </row>
    <row r="334" spans="1:4" hidden="1" x14ac:dyDescent="0.25">
      <c r="A334" t="s">
        <v>54</v>
      </c>
      <c r="B334">
        <v>2010</v>
      </c>
      <c r="C334" s="10">
        <v>59.369273710001302</v>
      </c>
      <c r="D334" t="s">
        <v>36</v>
      </c>
    </row>
    <row r="335" spans="1:4" hidden="1" x14ac:dyDescent="0.25">
      <c r="A335" t="s">
        <v>54</v>
      </c>
      <c r="B335">
        <v>2011</v>
      </c>
      <c r="C335" s="10">
        <v>60.20407743074</v>
      </c>
      <c r="D335" t="s">
        <v>36</v>
      </c>
    </row>
    <row r="336" spans="1:4" hidden="1" x14ac:dyDescent="0.25">
      <c r="A336" t="s">
        <v>54</v>
      </c>
      <c r="B336">
        <v>2012</v>
      </c>
      <c r="C336" s="10">
        <v>62.483852498285103</v>
      </c>
      <c r="D336" t="s">
        <v>36</v>
      </c>
    </row>
    <row r="337" spans="1:4" hidden="1" x14ac:dyDescent="0.25">
      <c r="A337" t="s">
        <v>54</v>
      </c>
      <c r="B337">
        <v>2013</v>
      </c>
      <c r="C337" s="10">
        <v>64.378236021237399</v>
      </c>
      <c r="D337" t="s">
        <v>36</v>
      </c>
    </row>
    <row r="338" spans="1:4" hidden="1" x14ac:dyDescent="0.25">
      <c r="A338" t="s">
        <v>54</v>
      </c>
      <c r="B338">
        <v>2014</v>
      </c>
      <c r="C338" s="10">
        <v>63.391208907914503</v>
      </c>
      <c r="D338" t="s">
        <v>36</v>
      </c>
    </row>
    <row r="339" spans="1:4" hidden="1" x14ac:dyDescent="0.25">
      <c r="A339" t="s">
        <v>54</v>
      </c>
      <c r="B339">
        <v>2015</v>
      </c>
      <c r="C339" s="10">
        <v>65.0173088842716</v>
      </c>
      <c r="D339" t="s">
        <v>36</v>
      </c>
    </row>
    <row r="340" spans="1:4" hidden="1" x14ac:dyDescent="0.25">
      <c r="A340" t="s">
        <v>54</v>
      </c>
      <c r="B340">
        <v>2016</v>
      </c>
      <c r="C340" s="10">
        <v>66.023840572132499</v>
      </c>
      <c r="D340" t="s">
        <v>36</v>
      </c>
    </row>
    <row r="341" spans="1:4" hidden="1" x14ac:dyDescent="0.25">
      <c r="A341" t="s">
        <v>54</v>
      </c>
      <c r="B341">
        <v>2017</v>
      </c>
      <c r="C341" s="10">
        <v>66.507168107254202</v>
      </c>
      <c r="D341" t="s">
        <v>36</v>
      </c>
    </row>
    <row r="342" spans="1:4" hidden="1" x14ac:dyDescent="0.25">
      <c r="A342" t="s">
        <v>54</v>
      </c>
      <c r="B342">
        <v>2018</v>
      </c>
      <c r="C342" s="10">
        <v>68.537423349220802</v>
      </c>
      <c r="D342" t="s">
        <v>36</v>
      </c>
    </row>
    <row r="343" spans="1:4" hidden="1" x14ac:dyDescent="0.25">
      <c r="A343" t="s">
        <v>54</v>
      </c>
      <c r="B343">
        <v>2019</v>
      </c>
      <c r="C343" s="10">
        <v>68.962670135905498</v>
      </c>
      <c r="D343" t="s">
        <v>36</v>
      </c>
    </row>
    <row r="344" spans="1:4" hidden="1" x14ac:dyDescent="0.25">
      <c r="A344" t="s">
        <v>54</v>
      </c>
      <c r="B344">
        <v>2020</v>
      </c>
      <c r="C344" s="10">
        <v>69.778456735136402</v>
      </c>
      <c r="D344" t="s">
        <v>36</v>
      </c>
    </row>
    <row r="345" spans="1:4" hidden="1" x14ac:dyDescent="0.25">
      <c r="A345" t="s">
        <v>54</v>
      </c>
      <c r="B345">
        <v>2021</v>
      </c>
      <c r="C345" s="10">
        <v>68.5168220156622</v>
      </c>
      <c r="D345" t="s">
        <v>36</v>
      </c>
    </row>
    <row r="346" spans="1:4" hidden="1" x14ac:dyDescent="0.25">
      <c r="A346" t="s">
        <v>54</v>
      </c>
      <c r="B346">
        <v>2022</v>
      </c>
      <c r="C346" s="10">
        <v>70.791529771526498</v>
      </c>
      <c r="D346" t="s">
        <v>36</v>
      </c>
    </row>
    <row r="347" spans="1:4" hidden="1" x14ac:dyDescent="0.25">
      <c r="A347" t="s">
        <v>54</v>
      </c>
      <c r="B347">
        <v>2023</v>
      </c>
      <c r="C347" s="10">
        <v>71.019135310294899</v>
      </c>
      <c r="D347" t="s">
        <v>36</v>
      </c>
    </row>
    <row r="348" spans="1:4" hidden="1" x14ac:dyDescent="0.25">
      <c r="A348" t="s">
        <v>54</v>
      </c>
      <c r="B348">
        <v>2024</v>
      </c>
      <c r="C348" s="10">
        <v>69.4769635939181</v>
      </c>
      <c r="D348" t="s">
        <v>36</v>
      </c>
    </row>
    <row r="349" spans="1:4" hidden="1" x14ac:dyDescent="0.25">
      <c r="A349" t="s">
        <v>54</v>
      </c>
      <c r="B349">
        <v>2025</v>
      </c>
      <c r="C349" s="10">
        <v>68.4561510452249</v>
      </c>
      <c r="D349" t="s">
        <v>36</v>
      </c>
    </row>
    <row r="350" spans="1:4" hidden="1" x14ac:dyDescent="0.25">
      <c r="A350" t="s">
        <v>54</v>
      </c>
      <c r="B350">
        <v>2026</v>
      </c>
      <c r="C350" s="10">
        <v>68.120261366968904</v>
      </c>
      <c r="D350" t="s">
        <v>36</v>
      </c>
    </row>
    <row r="351" spans="1:4" hidden="1" x14ac:dyDescent="0.25">
      <c r="A351" t="s">
        <v>54</v>
      </c>
      <c r="B351">
        <v>2027</v>
      </c>
      <c r="C351" s="10">
        <v>67.666104133240097</v>
      </c>
      <c r="D351" t="s">
        <v>36</v>
      </c>
    </row>
    <row r="352" spans="1:4" hidden="1" x14ac:dyDescent="0.25">
      <c r="A352" t="s">
        <v>54</v>
      </c>
      <c r="B352">
        <v>2028</v>
      </c>
      <c r="C352" s="10">
        <v>67.427639682995505</v>
      </c>
      <c r="D352" t="s">
        <v>36</v>
      </c>
    </row>
    <row r="353" spans="1:4" hidden="1" x14ac:dyDescent="0.25">
      <c r="A353" t="s">
        <v>54</v>
      </c>
      <c r="B353">
        <v>2029</v>
      </c>
      <c r="C353" s="10">
        <v>67.270277149060306</v>
      </c>
      <c r="D353" t="s">
        <v>36</v>
      </c>
    </row>
    <row r="354" spans="1:4" hidden="1" x14ac:dyDescent="0.25">
      <c r="A354" t="s">
        <v>54</v>
      </c>
      <c r="B354">
        <v>2030</v>
      </c>
      <c r="C354" s="10">
        <v>66.990648008699097</v>
      </c>
      <c r="D354" t="s">
        <v>36</v>
      </c>
    </row>
    <row r="355" spans="1:4" hidden="1" x14ac:dyDescent="0.25">
      <c r="A355" t="s">
        <v>54</v>
      </c>
      <c r="B355">
        <v>2031</v>
      </c>
      <c r="C355" s="10">
        <v>66.768002349922298</v>
      </c>
      <c r="D355" t="s">
        <v>36</v>
      </c>
    </row>
    <row r="356" spans="1:4" hidden="1" x14ac:dyDescent="0.25">
      <c r="A356" t="s">
        <v>54</v>
      </c>
      <c r="B356">
        <v>2032</v>
      </c>
      <c r="C356" s="10">
        <v>66.434186565177598</v>
      </c>
      <c r="D356" t="s">
        <v>36</v>
      </c>
    </row>
    <row r="357" spans="1:4" hidden="1" x14ac:dyDescent="0.25">
      <c r="A357" t="s">
        <v>54</v>
      </c>
      <c r="B357">
        <v>2033</v>
      </c>
      <c r="C357" s="10">
        <v>65.956030293619904</v>
      </c>
      <c r="D357" t="s">
        <v>36</v>
      </c>
    </row>
    <row r="358" spans="1:4" hidden="1" x14ac:dyDescent="0.25">
      <c r="A358" t="s">
        <v>54</v>
      </c>
      <c r="B358">
        <v>2034</v>
      </c>
      <c r="C358" s="10">
        <v>65.253564640626607</v>
      </c>
      <c r="D358" t="s">
        <v>36</v>
      </c>
    </row>
    <row r="359" spans="1:4" hidden="1" x14ac:dyDescent="0.25">
      <c r="A359" t="s">
        <v>54</v>
      </c>
      <c r="B359">
        <v>2035</v>
      </c>
      <c r="C359" s="10">
        <v>64.364446415187302</v>
      </c>
      <c r="D359" t="s">
        <v>36</v>
      </c>
    </row>
    <row r="360" spans="1:4" hidden="1" x14ac:dyDescent="0.25">
      <c r="A360" t="s">
        <v>54</v>
      </c>
      <c r="B360">
        <v>2036</v>
      </c>
      <c r="C360" s="10">
        <v>63.288402350111802</v>
      </c>
      <c r="D360" t="s">
        <v>36</v>
      </c>
    </row>
    <row r="361" spans="1:4" hidden="1" x14ac:dyDescent="0.25">
      <c r="A361" t="s">
        <v>54</v>
      </c>
      <c r="B361">
        <v>2037</v>
      </c>
      <c r="C361" s="10">
        <v>62.112708254402897</v>
      </c>
      <c r="D361" t="s">
        <v>36</v>
      </c>
    </row>
    <row r="362" spans="1:4" hidden="1" x14ac:dyDescent="0.25">
      <c r="A362" t="s">
        <v>54</v>
      </c>
      <c r="B362">
        <v>2038</v>
      </c>
      <c r="C362" s="10">
        <v>60.901450893224897</v>
      </c>
      <c r="D362" t="s">
        <v>36</v>
      </c>
    </row>
    <row r="363" spans="1:4" hidden="1" x14ac:dyDescent="0.25">
      <c r="A363" t="s">
        <v>54</v>
      </c>
      <c r="B363">
        <v>2039</v>
      </c>
      <c r="C363" s="10">
        <v>59.723406095662298</v>
      </c>
      <c r="D363" t="s">
        <v>36</v>
      </c>
    </row>
    <row r="364" spans="1:4" hidden="1" x14ac:dyDescent="0.25">
      <c r="A364" t="s">
        <v>54</v>
      </c>
      <c r="B364">
        <v>2040</v>
      </c>
      <c r="C364" s="10">
        <v>58.598712268091703</v>
      </c>
      <c r="D364" t="s">
        <v>36</v>
      </c>
    </row>
    <row r="365" spans="1:4" hidden="1" x14ac:dyDescent="0.25">
      <c r="A365" t="s">
        <v>54</v>
      </c>
      <c r="B365">
        <v>2041</v>
      </c>
      <c r="C365" s="10">
        <v>57.5162729214805</v>
      </c>
      <c r="D365" t="s">
        <v>36</v>
      </c>
    </row>
    <row r="366" spans="1:4" hidden="1" x14ac:dyDescent="0.25">
      <c r="A366" t="s">
        <v>54</v>
      </c>
      <c r="B366">
        <v>2042</v>
      </c>
      <c r="C366" s="10">
        <v>56.502946969531401</v>
      </c>
      <c r="D366" t="s">
        <v>36</v>
      </c>
    </row>
    <row r="367" spans="1:4" hidden="1" x14ac:dyDescent="0.25">
      <c r="A367" t="s">
        <v>54</v>
      </c>
      <c r="B367">
        <v>2043</v>
      </c>
      <c r="C367" s="10">
        <v>55.545357713505602</v>
      </c>
      <c r="D367" t="s">
        <v>36</v>
      </c>
    </row>
    <row r="368" spans="1:4" hidden="1" x14ac:dyDescent="0.25">
      <c r="A368" t="s">
        <v>54</v>
      </c>
      <c r="B368">
        <v>2044</v>
      </c>
      <c r="C368" s="10">
        <v>54.664893030544199</v>
      </c>
      <c r="D368" t="s">
        <v>36</v>
      </c>
    </row>
    <row r="369" spans="1:4" hidden="1" x14ac:dyDescent="0.25">
      <c r="A369" t="s">
        <v>54</v>
      </c>
      <c r="B369">
        <v>2045</v>
      </c>
      <c r="C369" s="10">
        <v>53.777155309761902</v>
      </c>
      <c r="D369" t="s">
        <v>36</v>
      </c>
    </row>
    <row r="370" spans="1:4" hidden="1" x14ac:dyDescent="0.25">
      <c r="A370" t="s">
        <v>54</v>
      </c>
      <c r="B370">
        <v>2046</v>
      </c>
      <c r="C370" s="10">
        <v>52.918354594144901</v>
      </c>
      <c r="D370" t="s">
        <v>36</v>
      </c>
    </row>
    <row r="371" spans="1:4" hidden="1" x14ac:dyDescent="0.25">
      <c r="A371" t="s">
        <v>54</v>
      </c>
      <c r="B371">
        <v>2047</v>
      </c>
      <c r="C371" s="10">
        <v>52.154000809284398</v>
      </c>
      <c r="D371" t="s">
        <v>36</v>
      </c>
    </row>
    <row r="372" spans="1:4" hidden="1" x14ac:dyDescent="0.25">
      <c r="A372" t="s">
        <v>54</v>
      </c>
      <c r="B372">
        <v>2048</v>
      </c>
      <c r="C372" s="10">
        <v>51.455430743387097</v>
      </c>
      <c r="D372" t="s">
        <v>36</v>
      </c>
    </row>
    <row r="373" spans="1:4" hidden="1" x14ac:dyDescent="0.25">
      <c r="A373" t="s">
        <v>54</v>
      </c>
      <c r="B373">
        <v>2049</v>
      </c>
      <c r="C373" s="10">
        <v>50.816868260039399</v>
      </c>
      <c r="D373" t="s">
        <v>36</v>
      </c>
    </row>
    <row r="374" spans="1:4" hidden="1" x14ac:dyDescent="0.25">
      <c r="A374" t="s">
        <v>54</v>
      </c>
      <c r="B374">
        <v>2050</v>
      </c>
      <c r="C374" s="10">
        <v>50.196733687339602</v>
      </c>
      <c r="D374" t="s">
        <v>36</v>
      </c>
    </row>
    <row r="375" spans="1:4" hidden="1" x14ac:dyDescent="0.25">
      <c r="A375" t="s">
        <v>54</v>
      </c>
      <c r="B375">
        <v>2005</v>
      </c>
      <c r="C375" s="10">
        <v>52.065633438994702</v>
      </c>
      <c r="D375" t="s">
        <v>36</v>
      </c>
    </row>
    <row r="376" spans="1:4" hidden="1" x14ac:dyDescent="0.25">
      <c r="A376" t="s">
        <v>54</v>
      </c>
      <c r="B376">
        <v>2006</v>
      </c>
      <c r="C376" s="10">
        <v>50.679105693250101</v>
      </c>
      <c r="D376" t="s">
        <v>36</v>
      </c>
    </row>
    <row r="377" spans="1:4" hidden="1" x14ac:dyDescent="0.25">
      <c r="A377" t="s">
        <v>54</v>
      </c>
      <c r="B377">
        <v>2007</v>
      </c>
      <c r="C377" s="10">
        <v>50.569105369313199</v>
      </c>
      <c r="D377" t="s">
        <v>36</v>
      </c>
    </row>
    <row r="378" spans="1:4" hidden="1" x14ac:dyDescent="0.25">
      <c r="A378" t="s">
        <v>54</v>
      </c>
      <c r="B378">
        <v>2008</v>
      </c>
      <c r="C378" s="10">
        <v>48.9365896629537</v>
      </c>
      <c r="D378" t="s">
        <v>36</v>
      </c>
    </row>
    <row r="379" spans="1:4" hidden="1" x14ac:dyDescent="0.25">
      <c r="A379" t="s">
        <v>54</v>
      </c>
      <c r="B379">
        <v>2009</v>
      </c>
      <c r="C379" s="10">
        <v>44.402886666936297</v>
      </c>
      <c r="D379" t="s">
        <v>36</v>
      </c>
    </row>
    <row r="380" spans="1:4" hidden="1" x14ac:dyDescent="0.25">
      <c r="A380" t="s">
        <v>54</v>
      </c>
      <c r="B380">
        <v>2010</v>
      </c>
      <c r="C380" s="10">
        <v>45.881437671006204</v>
      </c>
      <c r="D380" t="s">
        <v>36</v>
      </c>
    </row>
    <row r="381" spans="1:4" hidden="1" x14ac:dyDescent="0.25">
      <c r="A381" t="s">
        <v>54</v>
      </c>
      <c r="B381">
        <v>2011</v>
      </c>
      <c r="C381" s="10">
        <v>47.217337918196598</v>
      </c>
      <c r="D381" t="s">
        <v>36</v>
      </c>
    </row>
    <row r="382" spans="1:4" hidden="1" x14ac:dyDescent="0.25">
      <c r="A382" t="s">
        <v>54</v>
      </c>
      <c r="B382">
        <v>2012</v>
      </c>
      <c r="C382" s="10">
        <v>47.459110413118502</v>
      </c>
      <c r="D382" t="s">
        <v>36</v>
      </c>
    </row>
    <row r="383" spans="1:4" hidden="1" x14ac:dyDescent="0.25">
      <c r="A383" t="s">
        <v>54</v>
      </c>
      <c r="B383">
        <v>2013</v>
      </c>
      <c r="C383" s="10">
        <v>48.906714686070998</v>
      </c>
      <c r="D383" t="s">
        <v>36</v>
      </c>
    </row>
    <row r="384" spans="1:4" hidden="1" x14ac:dyDescent="0.25">
      <c r="A384" t="s">
        <v>54</v>
      </c>
      <c r="B384">
        <v>2014</v>
      </c>
      <c r="C384" s="10">
        <v>46.331054769412397</v>
      </c>
      <c r="D384" t="s">
        <v>36</v>
      </c>
    </row>
    <row r="385" spans="1:4" hidden="1" x14ac:dyDescent="0.25">
      <c r="A385" t="s">
        <v>54</v>
      </c>
      <c r="B385">
        <v>2015</v>
      </c>
      <c r="C385" s="10">
        <v>47.453175995385202</v>
      </c>
      <c r="D385" t="s">
        <v>36</v>
      </c>
    </row>
    <row r="386" spans="1:4" hidden="1" x14ac:dyDescent="0.25">
      <c r="A386" t="s">
        <v>54</v>
      </c>
      <c r="B386">
        <v>2016</v>
      </c>
      <c r="C386" s="10">
        <v>47.9884430799707</v>
      </c>
      <c r="D386" t="s">
        <v>36</v>
      </c>
    </row>
    <row r="387" spans="1:4" hidden="1" x14ac:dyDescent="0.25">
      <c r="A387" t="s">
        <v>54</v>
      </c>
      <c r="B387">
        <v>2017</v>
      </c>
      <c r="C387" s="10">
        <v>48.702804723960298</v>
      </c>
      <c r="D387" t="s">
        <v>36</v>
      </c>
    </row>
    <row r="388" spans="1:4" hidden="1" x14ac:dyDescent="0.25">
      <c r="A388" t="s">
        <v>54</v>
      </c>
      <c r="B388">
        <v>2018</v>
      </c>
      <c r="C388" s="10">
        <v>49.593698387043702</v>
      </c>
      <c r="D388" t="s">
        <v>36</v>
      </c>
    </row>
    <row r="389" spans="1:4" hidden="1" x14ac:dyDescent="0.25">
      <c r="A389" t="s">
        <v>54</v>
      </c>
      <c r="B389">
        <v>2019</v>
      </c>
      <c r="C389" s="10">
        <v>49.567432569041003</v>
      </c>
      <c r="D389" t="s">
        <v>36</v>
      </c>
    </row>
    <row r="390" spans="1:4" hidden="1" x14ac:dyDescent="0.25">
      <c r="A390" t="s">
        <v>54</v>
      </c>
      <c r="B390">
        <v>2020</v>
      </c>
      <c r="C390" s="10">
        <v>46.057254449616302</v>
      </c>
      <c r="D390" t="s">
        <v>36</v>
      </c>
    </row>
    <row r="391" spans="1:4" hidden="1" x14ac:dyDescent="0.25">
      <c r="A391" t="s">
        <v>54</v>
      </c>
      <c r="B391">
        <v>2021</v>
      </c>
      <c r="C391" s="10">
        <v>46.9838046490339</v>
      </c>
      <c r="D391" t="s">
        <v>36</v>
      </c>
    </row>
    <row r="392" spans="1:4" hidden="1" x14ac:dyDescent="0.25">
      <c r="A392" t="s">
        <v>54</v>
      </c>
      <c r="B392">
        <v>2022</v>
      </c>
      <c r="C392" s="10">
        <v>45.9338007155201</v>
      </c>
      <c r="D392" t="s">
        <v>36</v>
      </c>
    </row>
    <row r="393" spans="1:4" hidden="1" x14ac:dyDescent="0.25">
      <c r="A393" t="s">
        <v>54</v>
      </c>
      <c r="B393">
        <v>2023</v>
      </c>
      <c r="C393" s="10">
        <v>44.9029024312769</v>
      </c>
      <c r="D393" t="s">
        <v>36</v>
      </c>
    </row>
    <row r="394" spans="1:4" hidden="1" x14ac:dyDescent="0.25">
      <c r="A394" t="s">
        <v>54</v>
      </c>
      <c r="B394">
        <v>2024</v>
      </c>
      <c r="C394" s="10">
        <v>44.064369497247</v>
      </c>
      <c r="D394" t="s">
        <v>36</v>
      </c>
    </row>
    <row r="395" spans="1:4" hidden="1" x14ac:dyDescent="0.25">
      <c r="A395" t="s">
        <v>54</v>
      </c>
      <c r="B395">
        <v>2025</v>
      </c>
      <c r="C395" s="10">
        <v>42.337291791581599</v>
      </c>
      <c r="D395" t="s">
        <v>36</v>
      </c>
    </row>
    <row r="396" spans="1:4" hidden="1" x14ac:dyDescent="0.25">
      <c r="A396" t="s">
        <v>54</v>
      </c>
      <c r="B396">
        <v>2026</v>
      </c>
      <c r="C396" s="10">
        <v>41.335970372173399</v>
      </c>
      <c r="D396" t="s">
        <v>36</v>
      </c>
    </row>
    <row r="397" spans="1:4" hidden="1" x14ac:dyDescent="0.25">
      <c r="A397" t="s">
        <v>54</v>
      </c>
      <c r="B397">
        <v>2027</v>
      </c>
      <c r="C397" s="10">
        <v>40.358539820257</v>
      </c>
      <c r="D397" t="s">
        <v>36</v>
      </c>
    </row>
    <row r="398" spans="1:4" hidden="1" x14ac:dyDescent="0.25">
      <c r="A398" t="s">
        <v>54</v>
      </c>
      <c r="B398">
        <v>2028</v>
      </c>
      <c r="C398" s="10">
        <v>39.145345101729497</v>
      </c>
      <c r="D398" t="s">
        <v>36</v>
      </c>
    </row>
    <row r="399" spans="1:4" hidden="1" x14ac:dyDescent="0.25">
      <c r="A399" t="s">
        <v>54</v>
      </c>
      <c r="B399">
        <v>2029</v>
      </c>
      <c r="C399" s="10">
        <v>37.960060977248901</v>
      </c>
      <c r="D399" t="s">
        <v>36</v>
      </c>
    </row>
    <row r="400" spans="1:4" hidden="1" x14ac:dyDescent="0.25">
      <c r="A400" t="s">
        <v>54</v>
      </c>
      <c r="B400">
        <v>2030</v>
      </c>
      <c r="C400" s="10">
        <v>36.646416563296803</v>
      </c>
      <c r="D400" t="s">
        <v>36</v>
      </c>
    </row>
    <row r="401" spans="1:4" hidden="1" x14ac:dyDescent="0.25">
      <c r="A401" t="s">
        <v>54</v>
      </c>
      <c r="B401">
        <v>2031</v>
      </c>
      <c r="C401" s="10">
        <v>36.2348662752797</v>
      </c>
      <c r="D401" t="s">
        <v>36</v>
      </c>
    </row>
    <row r="402" spans="1:4" hidden="1" x14ac:dyDescent="0.25">
      <c r="A402" t="s">
        <v>54</v>
      </c>
      <c r="B402">
        <v>2032</v>
      </c>
      <c r="C402" s="10">
        <v>35.8517274879284</v>
      </c>
      <c r="D402" t="s">
        <v>36</v>
      </c>
    </row>
    <row r="403" spans="1:4" hidden="1" x14ac:dyDescent="0.25">
      <c r="A403" t="s">
        <v>54</v>
      </c>
      <c r="B403">
        <v>2033</v>
      </c>
      <c r="C403" s="10">
        <v>35.414879973360897</v>
      </c>
      <c r="D403" t="s">
        <v>36</v>
      </c>
    </row>
    <row r="404" spans="1:4" hidden="1" x14ac:dyDescent="0.25">
      <c r="A404" t="s">
        <v>54</v>
      </c>
      <c r="B404">
        <v>2034</v>
      </c>
      <c r="C404" s="10">
        <v>34.8523655516045</v>
      </c>
      <c r="D404" t="s">
        <v>36</v>
      </c>
    </row>
    <row r="405" spans="1:4" hidden="1" x14ac:dyDescent="0.25">
      <c r="A405" t="s">
        <v>54</v>
      </c>
      <c r="B405">
        <v>2035</v>
      </c>
      <c r="C405" s="10">
        <v>34.330357994568899</v>
      </c>
      <c r="D405" t="s">
        <v>36</v>
      </c>
    </row>
    <row r="406" spans="1:4" hidden="1" x14ac:dyDescent="0.25">
      <c r="A406" t="s">
        <v>54</v>
      </c>
      <c r="B406">
        <v>2036</v>
      </c>
      <c r="C406" s="10">
        <v>33.776097073819898</v>
      </c>
      <c r="D406" t="s">
        <v>36</v>
      </c>
    </row>
    <row r="407" spans="1:4" hidden="1" x14ac:dyDescent="0.25">
      <c r="A407" t="s">
        <v>54</v>
      </c>
      <c r="B407">
        <v>2037</v>
      </c>
      <c r="C407" s="10">
        <v>33.189206097505298</v>
      </c>
      <c r="D407" t="s">
        <v>36</v>
      </c>
    </row>
    <row r="408" spans="1:4" hidden="1" x14ac:dyDescent="0.25">
      <c r="A408" t="s">
        <v>54</v>
      </c>
      <c r="B408">
        <v>2038</v>
      </c>
      <c r="C408" s="10">
        <v>32.555349731769397</v>
      </c>
      <c r="D408" t="s">
        <v>36</v>
      </c>
    </row>
    <row r="409" spans="1:4" hidden="1" x14ac:dyDescent="0.25">
      <c r="A409" t="s">
        <v>54</v>
      </c>
      <c r="B409">
        <v>2039</v>
      </c>
      <c r="C409" s="10">
        <v>31.954944526675401</v>
      </c>
      <c r="D409" t="s">
        <v>36</v>
      </c>
    </row>
    <row r="410" spans="1:4" hidden="1" x14ac:dyDescent="0.25">
      <c r="A410" t="s">
        <v>54</v>
      </c>
      <c r="B410">
        <v>2040</v>
      </c>
      <c r="C410" s="10">
        <v>31.368724352681799</v>
      </c>
      <c r="D410" t="s">
        <v>36</v>
      </c>
    </row>
    <row r="411" spans="1:4" hidden="1" x14ac:dyDescent="0.25">
      <c r="A411" t="s">
        <v>54</v>
      </c>
      <c r="B411">
        <v>2041</v>
      </c>
      <c r="C411" s="10">
        <v>30.630922485661198</v>
      </c>
      <c r="D411" t="s">
        <v>36</v>
      </c>
    </row>
    <row r="412" spans="1:4" hidden="1" x14ac:dyDescent="0.25">
      <c r="A412" t="s">
        <v>54</v>
      </c>
      <c r="B412">
        <v>2042</v>
      </c>
      <c r="C412" s="10">
        <v>29.9994238713222</v>
      </c>
      <c r="D412" t="s">
        <v>36</v>
      </c>
    </row>
    <row r="413" spans="1:4" hidden="1" x14ac:dyDescent="0.25">
      <c r="A413" t="s">
        <v>54</v>
      </c>
      <c r="B413">
        <v>2043</v>
      </c>
      <c r="C413" s="10">
        <v>29.414584535332001</v>
      </c>
      <c r="D413" t="s">
        <v>36</v>
      </c>
    </row>
    <row r="414" spans="1:4" hidden="1" x14ac:dyDescent="0.25">
      <c r="A414" t="s">
        <v>54</v>
      </c>
      <c r="B414">
        <v>2044</v>
      </c>
      <c r="C414" s="10">
        <v>28.872530134861702</v>
      </c>
      <c r="D414" t="s">
        <v>36</v>
      </c>
    </row>
    <row r="415" spans="1:4" hidden="1" x14ac:dyDescent="0.25">
      <c r="A415" t="s">
        <v>54</v>
      </c>
      <c r="B415">
        <v>2045</v>
      </c>
      <c r="C415" s="10">
        <v>28.350972910659401</v>
      </c>
      <c r="D415" t="s">
        <v>36</v>
      </c>
    </row>
    <row r="416" spans="1:4" hidden="1" x14ac:dyDescent="0.25">
      <c r="A416" t="s">
        <v>54</v>
      </c>
      <c r="B416">
        <v>2046</v>
      </c>
      <c r="C416" s="10">
        <v>27.830707984035399</v>
      </c>
      <c r="D416" t="s">
        <v>36</v>
      </c>
    </row>
    <row r="417" spans="1:4" hidden="1" x14ac:dyDescent="0.25">
      <c r="A417" t="s">
        <v>54</v>
      </c>
      <c r="B417">
        <v>2047</v>
      </c>
      <c r="C417" s="10">
        <v>27.3441706999666</v>
      </c>
      <c r="D417" t="s">
        <v>36</v>
      </c>
    </row>
    <row r="418" spans="1:4" hidden="1" x14ac:dyDescent="0.25">
      <c r="A418" t="s">
        <v>54</v>
      </c>
      <c r="B418">
        <v>2048</v>
      </c>
      <c r="C418" s="10">
        <v>26.898533959603199</v>
      </c>
      <c r="D418" t="s">
        <v>36</v>
      </c>
    </row>
    <row r="419" spans="1:4" hidden="1" x14ac:dyDescent="0.25">
      <c r="A419" t="s">
        <v>54</v>
      </c>
      <c r="B419">
        <v>2049</v>
      </c>
      <c r="C419" s="10">
        <v>26.536972689274801</v>
      </c>
      <c r="D419" t="s">
        <v>36</v>
      </c>
    </row>
    <row r="420" spans="1:4" hidden="1" x14ac:dyDescent="0.25">
      <c r="A420" t="s">
        <v>54</v>
      </c>
      <c r="B420">
        <v>2050</v>
      </c>
      <c r="C420" s="10">
        <v>26.201085749784699</v>
      </c>
      <c r="D420" t="s">
        <v>36</v>
      </c>
    </row>
    <row r="421" spans="1:4" hidden="1" x14ac:dyDescent="0.25">
      <c r="A421" t="s">
        <v>55</v>
      </c>
      <c r="B421">
        <v>2005</v>
      </c>
      <c r="C421" s="10">
        <v>-5.5423986100000002</v>
      </c>
      <c r="D421" t="s">
        <v>36</v>
      </c>
    </row>
    <row r="422" spans="1:4" hidden="1" x14ac:dyDescent="0.25">
      <c r="A422" t="s">
        <v>55</v>
      </c>
      <c r="B422">
        <v>2006</v>
      </c>
      <c r="C422" s="10">
        <v>-19.332705406999999</v>
      </c>
      <c r="D422" t="s">
        <v>36</v>
      </c>
    </row>
    <row r="423" spans="1:4" hidden="1" x14ac:dyDescent="0.25">
      <c r="A423" t="s">
        <v>55</v>
      </c>
      <c r="B423">
        <v>2007</v>
      </c>
      <c r="C423" s="10">
        <v>-16.876486383</v>
      </c>
      <c r="D423" t="s">
        <v>36</v>
      </c>
    </row>
    <row r="424" spans="1:4" hidden="1" x14ac:dyDescent="0.25">
      <c r="A424" t="s">
        <v>55</v>
      </c>
      <c r="B424">
        <v>2008</v>
      </c>
      <c r="C424" s="10">
        <v>-21.375972764</v>
      </c>
      <c r="D424" t="s">
        <v>36</v>
      </c>
    </row>
    <row r="425" spans="1:4" hidden="1" x14ac:dyDescent="0.25">
      <c r="A425" t="s">
        <v>55</v>
      </c>
      <c r="B425">
        <v>2009</v>
      </c>
      <c r="C425" s="10">
        <v>-48.795110434999998</v>
      </c>
      <c r="D425" t="s">
        <v>36</v>
      </c>
    </row>
    <row r="426" spans="1:4" hidden="1" x14ac:dyDescent="0.25">
      <c r="A426" t="s">
        <v>55</v>
      </c>
      <c r="B426">
        <v>2010</v>
      </c>
      <c r="C426" s="10">
        <v>-18.172995511</v>
      </c>
      <c r="D426" t="s">
        <v>36</v>
      </c>
    </row>
    <row r="427" spans="1:4" hidden="1" x14ac:dyDescent="0.25">
      <c r="A427" t="s">
        <v>55</v>
      </c>
      <c r="B427">
        <v>2011</v>
      </c>
      <c r="C427" s="10">
        <v>-11.949996444999901</v>
      </c>
      <c r="D427" t="s">
        <v>36</v>
      </c>
    </row>
    <row r="428" spans="1:4" hidden="1" x14ac:dyDescent="0.25">
      <c r="A428" t="s">
        <v>55</v>
      </c>
      <c r="B428">
        <v>2012</v>
      </c>
      <c r="C428" s="10">
        <v>-21.186483908</v>
      </c>
      <c r="D428" t="s">
        <v>36</v>
      </c>
    </row>
    <row r="429" spans="1:4" hidden="1" x14ac:dyDescent="0.25">
      <c r="A429" t="s">
        <v>55</v>
      </c>
      <c r="B429">
        <v>2013</v>
      </c>
      <c r="C429" s="10">
        <v>-19.733200527000001</v>
      </c>
      <c r="D429" t="s">
        <v>36</v>
      </c>
    </row>
    <row r="430" spans="1:4" hidden="1" x14ac:dyDescent="0.25">
      <c r="A430" t="s">
        <v>55</v>
      </c>
      <c r="B430">
        <v>2014</v>
      </c>
      <c r="C430" s="10">
        <v>-39.315970057999998</v>
      </c>
      <c r="D430" t="s">
        <v>36</v>
      </c>
    </row>
    <row r="431" spans="1:4" hidden="1" x14ac:dyDescent="0.25">
      <c r="A431" t="s">
        <v>55</v>
      </c>
      <c r="B431">
        <v>2015</v>
      </c>
      <c r="C431" s="10">
        <v>2.38996389999869E-2</v>
      </c>
      <c r="D431" t="s">
        <v>36</v>
      </c>
    </row>
    <row r="432" spans="1:4" hidden="1" x14ac:dyDescent="0.25">
      <c r="A432" t="s">
        <v>55</v>
      </c>
      <c r="B432">
        <v>2016</v>
      </c>
      <c r="C432" s="10">
        <v>-10.955833350000001</v>
      </c>
      <c r="D432" t="s">
        <v>36</v>
      </c>
    </row>
    <row r="433" spans="1:4" hidden="1" x14ac:dyDescent="0.25">
      <c r="A433" t="s">
        <v>55</v>
      </c>
      <c r="B433">
        <v>2017</v>
      </c>
      <c r="C433" s="10">
        <v>-16.226608235</v>
      </c>
      <c r="D433" t="s">
        <v>36</v>
      </c>
    </row>
    <row r="434" spans="1:4" hidden="1" x14ac:dyDescent="0.25">
      <c r="A434" t="s">
        <v>55</v>
      </c>
      <c r="B434">
        <v>2018</v>
      </c>
      <c r="C434" s="10">
        <v>-11.293653983</v>
      </c>
      <c r="D434" t="s">
        <v>36</v>
      </c>
    </row>
    <row r="435" spans="1:4" hidden="1" x14ac:dyDescent="0.25">
      <c r="A435" t="s">
        <v>55</v>
      </c>
      <c r="B435">
        <v>2019</v>
      </c>
      <c r="C435" s="10">
        <v>-18.821113315000002</v>
      </c>
      <c r="D435" t="s">
        <v>36</v>
      </c>
    </row>
    <row r="436" spans="1:4" hidden="1" x14ac:dyDescent="0.25">
      <c r="A436" t="s">
        <v>55</v>
      </c>
      <c r="B436">
        <v>2020</v>
      </c>
      <c r="C436" s="10">
        <v>-13.38768103</v>
      </c>
      <c r="D436" t="s">
        <v>36</v>
      </c>
    </row>
    <row r="437" spans="1:4" hidden="1" x14ac:dyDescent="0.25">
      <c r="A437" t="s">
        <v>55</v>
      </c>
      <c r="B437">
        <v>2021</v>
      </c>
      <c r="C437" s="10">
        <v>-17.302572539</v>
      </c>
      <c r="D437" t="s">
        <v>36</v>
      </c>
    </row>
    <row r="438" spans="1:4" hidden="1" x14ac:dyDescent="0.25">
      <c r="A438" t="s">
        <v>55</v>
      </c>
      <c r="B438">
        <v>2022</v>
      </c>
      <c r="C438" s="10">
        <v>-15.406325820399999</v>
      </c>
      <c r="D438" t="s">
        <v>36</v>
      </c>
    </row>
    <row r="439" spans="1:4" hidden="1" x14ac:dyDescent="0.25">
      <c r="A439" t="s">
        <v>55</v>
      </c>
      <c r="B439">
        <v>2023</v>
      </c>
      <c r="C439" s="10">
        <v>-17.230535092850001</v>
      </c>
      <c r="D439" t="s">
        <v>36</v>
      </c>
    </row>
    <row r="440" spans="1:4" hidden="1" x14ac:dyDescent="0.25">
      <c r="A440" t="s">
        <v>55</v>
      </c>
      <c r="B440">
        <v>2024</v>
      </c>
      <c r="C440" s="10">
        <v>-19.054744365299999</v>
      </c>
      <c r="D440" t="s">
        <v>36</v>
      </c>
    </row>
    <row r="441" spans="1:4" hidden="1" x14ac:dyDescent="0.25">
      <c r="A441" t="s">
        <v>55</v>
      </c>
      <c r="B441">
        <v>2025</v>
      </c>
      <c r="C441" s="10">
        <v>-20.878953637750001</v>
      </c>
      <c r="D441" t="s">
        <v>36</v>
      </c>
    </row>
    <row r="442" spans="1:4" hidden="1" x14ac:dyDescent="0.25">
      <c r="A442" t="s">
        <v>55</v>
      </c>
      <c r="B442">
        <v>2026</v>
      </c>
      <c r="C442" s="10">
        <v>-22.7031629102</v>
      </c>
      <c r="D442" t="s">
        <v>36</v>
      </c>
    </row>
    <row r="443" spans="1:4" hidden="1" x14ac:dyDescent="0.25">
      <c r="A443" t="s">
        <v>55</v>
      </c>
      <c r="B443">
        <v>2027</v>
      </c>
      <c r="C443" s="10">
        <v>-24.527372182650002</v>
      </c>
      <c r="D443" t="s">
        <v>36</v>
      </c>
    </row>
    <row r="444" spans="1:4" hidden="1" x14ac:dyDescent="0.25">
      <c r="A444" t="s">
        <v>55</v>
      </c>
      <c r="B444">
        <v>2028</v>
      </c>
      <c r="C444" s="10">
        <v>-26.3515814551</v>
      </c>
      <c r="D444" t="s">
        <v>36</v>
      </c>
    </row>
    <row r="445" spans="1:4" hidden="1" x14ac:dyDescent="0.25">
      <c r="A445" t="s">
        <v>55</v>
      </c>
      <c r="B445">
        <v>2029</v>
      </c>
      <c r="C445" s="10">
        <v>-28.175790727550002</v>
      </c>
      <c r="D445" t="s">
        <v>36</v>
      </c>
    </row>
    <row r="446" spans="1:4" hidden="1" x14ac:dyDescent="0.25">
      <c r="A446" t="s">
        <v>55</v>
      </c>
      <c r="B446">
        <v>2030</v>
      </c>
      <c r="C446" s="10">
        <v>-30</v>
      </c>
      <c r="D446" t="s">
        <v>36</v>
      </c>
    </row>
    <row r="447" spans="1:4" hidden="1" x14ac:dyDescent="0.25">
      <c r="A447" t="s">
        <v>55</v>
      </c>
      <c r="B447">
        <v>2031</v>
      </c>
      <c r="C447" s="10">
        <v>-31</v>
      </c>
      <c r="D447" t="s">
        <v>36</v>
      </c>
    </row>
    <row r="448" spans="1:4" hidden="1" x14ac:dyDescent="0.25">
      <c r="A448" t="s">
        <v>55</v>
      </c>
      <c r="B448">
        <v>2032</v>
      </c>
      <c r="C448" s="10">
        <v>-32</v>
      </c>
      <c r="D448" t="s">
        <v>36</v>
      </c>
    </row>
    <row r="449" spans="1:4" hidden="1" x14ac:dyDescent="0.25">
      <c r="A449" t="s">
        <v>55</v>
      </c>
      <c r="B449">
        <v>2033</v>
      </c>
      <c r="C449" s="10">
        <v>-33</v>
      </c>
      <c r="D449" t="s">
        <v>36</v>
      </c>
    </row>
    <row r="450" spans="1:4" hidden="1" x14ac:dyDescent="0.25">
      <c r="A450" t="s">
        <v>55</v>
      </c>
      <c r="B450">
        <v>2034</v>
      </c>
      <c r="C450" s="10">
        <v>-34</v>
      </c>
      <c r="D450" t="s">
        <v>36</v>
      </c>
    </row>
    <row r="451" spans="1:4" hidden="1" x14ac:dyDescent="0.25">
      <c r="A451" t="s">
        <v>55</v>
      </c>
      <c r="B451">
        <v>2035</v>
      </c>
      <c r="C451" s="10">
        <v>-35</v>
      </c>
      <c r="D451" t="s">
        <v>36</v>
      </c>
    </row>
    <row r="452" spans="1:4" hidden="1" x14ac:dyDescent="0.25">
      <c r="A452" t="s">
        <v>55</v>
      </c>
      <c r="B452">
        <v>2036</v>
      </c>
      <c r="C452" s="10">
        <v>-36</v>
      </c>
      <c r="D452" t="s">
        <v>36</v>
      </c>
    </row>
    <row r="453" spans="1:4" hidden="1" x14ac:dyDescent="0.25">
      <c r="A453" t="s">
        <v>55</v>
      </c>
      <c r="B453">
        <v>2037</v>
      </c>
      <c r="C453" s="10">
        <v>-37</v>
      </c>
      <c r="D453" t="s">
        <v>36</v>
      </c>
    </row>
    <row r="454" spans="1:4" hidden="1" x14ac:dyDescent="0.25">
      <c r="A454" t="s">
        <v>55</v>
      </c>
      <c r="B454">
        <v>2038</v>
      </c>
      <c r="C454" s="10">
        <v>-38</v>
      </c>
      <c r="D454" t="s">
        <v>36</v>
      </c>
    </row>
    <row r="455" spans="1:4" hidden="1" x14ac:dyDescent="0.25">
      <c r="A455" t="s">
        <v>55</v>
      </c>
      <c r="B455">
        <v>2039</v>
      </c>
      <c r="C455" s="10">
        <v>-39</v>
      </c>
      <c r="D455" t="s">
        <v>36</v>
      </c>
    </row>
    <row r="456" spans="1:4" hidden="1" x14ac:dyDescent="0.25">
      <c r="A456" t="s">
        <v>55</v>
      </c>
      <c r="B456">
        <v>2040</v>
      </c>
      <c r="C456" s="10">
        <v>-40</v>
      </c>
      <c r="D456" t="s">
        <v>36</v>
      </c>
    </row>
    <row r="457" spans="1:4" hidden="1" x14ac:dyDescent="0.25">
      <c r="A457" t="s">
        <v>55</v>
      </c>
      <c r="B457">
        <v>2041</v>
      </c>
      <c r="C457" s="10">
        <v>-41</v>
      </c>
      <c r="D457" t="s">
        <v>36</v>
      </c>
    </row>
    <row r="458" spans="1:4" hidden="1" x14ac:dyDescent="0.25">
      <c r="A458" t="s">
        <v>55</v>
      </c>
      <c r="B458">
        <v>2042</v>
      </c>
      <c r="C458" s="10">
        <v>-42</v>
      </c>
      <c r="D458" t="s">
        <v>36</v>
      </c>
    </row>
    <row r="459" spans="1:4" hidden="1" x14ac:dyDescent="0.25">
      <c r="A459" t="s">
        <v>55</v>
      </c>
      <c r="B459">
        <v>2043</v>
      </c>
      <c r="C459" s="10">
        <v>-43</v>
      </c>
      <c r="D459" t="s">
        <v>36</v>
      </c>
    </row>
    <row r="460" spans="1:4" hidden="1" x14ac:dyDescent="0.25">
      <c r="A460" t="s">
        <v>55</v>
      </c>
      <c r="B460">
        <v>2044</v>
      </c>
      <c r="C460" s="10">
        <v>-44</v>
      </c>
      <c r="D460" t="s">
        <v>36</v>
      </c>
    </row>
    <row r="461" spans="1:4" hidden="1" x14ac:dyDescent="0.25">
      <c r="A461" t="s">
        <v>55</v>
      </c>
      <c r="B461">
        <v>2045</v>
      </c>
      <c r="C461" s="10">
        <v>-45</v>
      </c>
      <c r="D461" t="s">
        <v>36</v>
      </c>
    </row>
    <row r="462" spans="1:4" hidden="1" x14ac:dyDescent="0.25">
      <c r="A462" t="s">
        <v>55</v>
      </c>
      <c r="B462">
        <v>2046</v>
      </c>
      <c r="C462" s="10">
        <v>-46</v>
      </c>
      <c r="D462" t="s">
        <v>36</v>
      </c>
    </row>
    <row r="463" spans="1:4" hidden="1" x14ac:dyDescent="0.25">
      <c r="A463" t="s">
        <v>55</v>
      </c>
      <c r="B463">
        <v>2047</v>
      </c>
      <c r="C463" s="10">
        <v>-47</v>
      </c>
      <c r="D463" t="s">
        <v>36</v>
      </c>
    </row>
    <row r="464" spans="1:4" hidden="1" x14ac:dyDescent="0.25">
      <c r="A464" t="s">
        <v>55</v>
      </c>
      <c r="B464">
        <v>2048</v>
      </c>
      <c r="C464" s="10">
        <v>-48</v>
      </c>
      <c r="D464" t="s">
        <v>36</v>
      </c>
    </row>
    <row r="465" spans="1:4" hidden="1" x14ac:dyDescent="0.25">
      <c r="A465" t="s">
        <v>55</v>
      </c>
      <c r="B465">
        <v>2049</v>
      </c>
      <c r="C465" s="10">
        <v>-49</v>
      </c>
      <c r="D465" t="s">
        <v>36</v>
      </c>
    </row>
    <row r="466" spans="1:4" hidden="1" x14ac:dyDescent="0.25">
      <c r="A466" t="s">
        <v>55</v>
      </c>
      <c r="B466">
        <v>2050</v>
      </c>
      <c r="C466" s="10">
        <v>-50</v>
      </c>
      <c r="D466" t="s">
        <v>36</v>
      </c>
    </row>
  </sheetData>
  <autoFilter ref="A6:D466" xr:uid="{00000000-0001-0000-0900-000000000000}">
    <filterColumn colId="0">
      <filters>
        <filter val="Electricity"/>
      </filters>
    </filterColumn>
  </autoFilter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6"/>
  <sheetViews>
    <sheetView workbookViewId="0"/>
  </sheetViews>
  <sheetFormatPr defaultColWidth="11.5703125" defaultRowHeight="15" x14ac:dyDescent="0.25"/>
  <sheetData>
    <row r="1" spans="1:4" x14ac:dyDescent="0.25">
      <c r="A1" s="15" t="s">
        <v>56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57</v>
      </c>
      <c r="C6" s="3" t="s">
        <v>7</v>
      </c>
      <c r="D6" s="3" t="s">
        <v>8</v>
      </c>
    </row>
    <row r="7" spans="1:4" x14ac:dyDescent="0.25">
      <c r="A7">
        <v>2021</v>
      </c>
      <c r="B7" t="s">
        <v>32</v>
      </c>
      <c r="C7" s="10">
        <v>1</v>
      </c>
      <c r="D7" t="s">
        <v>58</v>
      </c>
    </row>
    <row r="8" spans="1:4" x14ac:dyDescent="0.25">
      <c r="A8">
        <v>2021</v>
      </c>
      <c r="B8" t="s">
        <v>31</v>
      </c>
      <c r="C8" s="10">
        <v>1</v>
      </c>
      <c r="D8" t="s">
        <v>58</v>
      </c>
    </row>
    <row r="9" spans="1:4" x14ac:dyDescent="0.25">
      <c r="A9">
        <v>2021</v>
      </c>
      <c r="B9" t="s">
        <v>59</v>
      </c>
      <c r="C9" s="10">
        <v>1</v>
      </c>
      <c r="D9" t="s">
        <v>58</v>
      </c>
    </row>
    <row r="10" spans="1:4" x14ac:dyDescent="0.25">
      <c r="A10">
        <v>2021</v>
      </c>
      <c r="B10" t="s">
        <v>60</v>
      </c>
      <c r="C10" s="10">
        <v>1</v>
      </c>
      <c r="D10" t="s">
        <v>58</v>
      </c>
    </row>
    <row r="11" spans="1:4" x14ac:dyDescent="0.25">
      <c r="A11">
        <v>2021</v>
      </c>
      <c r="B11" t="s">
        <v>61</v>
      </c>
      <c r="C11" s="10">
        <v>1</v>
      </c>
      <c r="D11" t="s">
        <v>58</v>
      </c>
    </row>
    <row r="12" spans="1:4" x14ac:dyDescent="0.25">
      <c r="A12">
        <v>2021</v>
      </c>
      <c r="B12" t="s">
        <v>62</v>
      </c>
      <c r="C12" s="10">
        <v>1</v>
      </c>
      <c r="D12" t="s">
        <v>58</v>
      </c>
    </row>
    <row r="13" spans="1:4" x14ac:dyDescent="0.25">
      <c r="A13">
        <v>2022</v>
      </c>
      <c r="B13" t="s">
        <v>32</v>
      </c>
      <c r="C13" s="10">
        <v>1.02941176470588</v>
      </c>
      <c r="D13" t="s">
        <v>58</v>
      </c>
    </row>
    <row r="14" spans="1:4" x14ac:dyDescent="0.25">
      <c r="A14">
        <v>2022</v>
      </c>
      <c r="B14" t="s">
        <v>31</v>
      </c>
      <c r="C14" s="10">
        <v>1.07843137254902</v>
      </c>
      <c r="D14" t="s">
        <v>58</v>
      </c>
    </row>
    <row r="15" spans="1:4" x14ac:dyDescent="0.25">
      <c r="A15">
        <v>2022</v>
      </c>
      <c r="B15" t="s">
        <v>59</v>
      </c>
      <c r="C15" s="10">
        <v>0.94736842105263197</v>
      </c>
      <c r="D15" t="s">
        <v>58</v>
      </c>
    </row>
    <row r="16" spans="1:4" x14ac:dyDescent="0.25">
      <c r="A16">
        <v>2022</v>
      </c>
      <c r="B16" t="s">
        <v>60</v>
      </c>
      <c r="C16" s="10">
        <v>0.97715649505625601</v>
      </c>
      <c r="D16" t="s">
        <v>58</v>
      </c>
    </row>
    <row r="17" spans="1:4" x14ac:dyDescent="0.25">
      <c r="A17">
        <v>2022</v>
      </c>
      <c r="B17" t="s">
        <v>61</v>
      </c>
      <c r="C17" s="10">
        <v>0.92597968069666203</v>
      </c>
      <c r="D17" t="s">
        <v>58</v>
      </c>
    </row>
    <row r="18" spans="1:4" x14ac:dyDescent="0.25">
      <c r="A18">
        <v>2022</v>
      </c>
      <c r="B18" t="s">
        <v>62</v>
      </c>
      <c r="C18" s="10">
        <v>0.94505494505494503</v>
      </c>
      <c r="D18" t="s">
        <v>58</v>
      </c>
    </row>
    <row r="19" spans="1:4" x14ac:dyDescent="0.25">
      <c r="A19">
        <v>2023</v>
      </c>
      <c r="B19" t="s">
        <v>32</v>
      </c>
      <c r="C19" s="10">
        <v>0.98039215686274495</v>
      </c>
      <c r="D19" t="s">
        <v>58</v>
      </c>
    </row>
    <row r="20" spans="1:4" x14ac:dyDescent="0.25">
      <c r="A20">
        <v>2023</v>
      </c>
      <c r="B20" t="s">
        <v>31</v>
      </c>
      <c r="C20" s="10">
        <v>1.0588235294117601</v>
      </c>
      <c r="D20" t="s">
        <v>58</v>
      </c>
    </row>
    <row r="21" spans="1:4" x14ac:dyDescent="0.25">
      <c r="A21">
        <v>2023</v>
      </c>
      <c r="B21" t="s">
        <v>59</v>
      </c>
      <c r="C21" s="10">
        <v>0.89473684210526305</v>
      </c>
      <c r="D21" t="s">
        <v>58</v>
      </c>
    </row>
    <row r="22" spans="1:4" x14ac:dyDescent="0.25">
      <c r="A22">
        <v>2023</v>
      </c>
      <c r="B22" t="s">
        <v>60</v>
      </c>
      <c r="C22" s="10">
        <v>0.95431299011251303</v>
      </c>
      <c r="D22" t="s">
        <v>58</v>
      </c>
    </row>
    <row r="23" spans="1:4" x14ac:dyDescent="0.25">
      <c r="A23">
        <v>2023</v>
      </c>
      <c r="B23" t="s">
        <v>61</v>
      </c>
      <c r="C23" s="10">
        <v>0.85195936139332396</v>
      </c>
      <c r="D23" t="s">
        <v>58</v>
      </c>
    </row>
    <row r="24" spans="1:4" x14ac:dyDescent="0.25">
      <c r="A24">
        <v>2023</v>
      </c>
      <c r="B24" t="s">
        <v>62</v>
      </c>
      <c r="C24" s="10">
        <v>0.92814877428571396</v>
      </c>
      <c r="D24" t="s">
        <v>58</v>
      </c>
    </row>
    <row r="25" spans="1:4" x14ac:dyDescent="0.25">
      <c r="A25">
        <v>2024</v>
      </c>
      <c r="B25" t="s">
        <v>32</v>
      </c>
      <c r="C25" s="10">
        <v>0.91927680162974301</v>
      </c>
      <c r="D25" t="s">
        <v>58</v>
      </c>
    </row>
    <row r="26" spans="1:4" x14ac:dyDescent="0.25">
      <c r="A26">
        <v>2024</v>
      </c>
      <c r="B26" t="s">
        <v>31</v>
      </c>
      <c r="C26" s="10">
        <v>1.0366946778711501</v>
      </c>
      <c r="D26" t="s">
        <v>58</v>
      </c>
    </row>
    <row r="27" spans="1:4" x14ac:dyDescent="0.25">
      <c r="A27">
        <v>2024</v>
      </c>
      <c r="B27" t="s">
        <v>59</v>
      </c>
      <c r="C27" s="10">
        <v>0.84210526315789502</v>
      </c>
      <c r="D27" t="s">
        <v>58</v>
      </c>
    </row>
    <row r="28" spans="1:4" x14ac:dyDescent="0.25">
      <c r="A28">
        <v>2024</v>
      </c>
      <c r="B28" t="s">
        <v>60</v>
      </c>
      <c r="C28" s="10">
        <v>0.93146948516876904</v>
      </c>
      <c r="D28" t="s">
        <v>58</v>
      </c>
    </row>
    <row r="29" spans="1:4" x14ac:dyDescent="0.25">
      <c r="A29">
        <v>2024</v>
      </c>
      <c r="B29" t="s">
        <v>61</v>
      </c>
      <c r="C29" s="10">
        <v>0.77793904208998499</v>
      </c>
      <c r="D29" t="s">
        <v>58</v>
      </c>
    </row>
    <row r="30" spans="1:4" x14ac:dyDescent="0.25">
      <c r="A30">
        <v>2024</v>
      </c>
      <c r="B30" t="s">
        <v>62</v>
      </c>
      <c r="C30" s="10">
        <v>0.91124260351648401</v>
      </c>
      <c r="D30" t="s">
        <v>58</v>
      </c>
    </row>
    <row r="31" spans="1:4" x14ac:dyDescent="0.25">
      <c r="A31">
        <v>2025</v>
      </c>
      <c r="B31" t="s">
        <v>32</v>
      </c>
      <c r="C31" s="10">
        <v>0.85816144639673997</v>
      </c>
      <c r="D31" t="s">
        <v>58</v>
      </c>
    </row>
    <row r="32" spans="1:4" x14ac:dyDescent="0.25">
      <c r="A32">
        <v>2025</v>
      </c>
      <c r="B32" t="s">
        <v>31</v>
      </c>
      <c r="C32" s="10">
        <v>1.0145658263305299</v>
      </c>
      <c r="D32" t="s">
        <v>58</v>
      </c>
    </row>
    <row r="33" spans="1:4" x14ac:dyDescent="0.25">
      <c r="A33">
        <v>2025</v>
      </c>
      <c r="B33" t="s">
        <v>59</v>
      </c>
      <c r="C33" s="10">
        <v>0.78947368421052599</v>
      </c>
      <c r="D33" t="s">
        <v>58</v>
      </c>
    </row>
    <row r="34" spans="1:4" x14ac:dyDescent="0.25">
      <c r="A34">
        <v>2025</v>
      </c>
      <c r="B34" t="s">
        <v>60</v>
      </c>
      <c r="C34" s="10">
        <v>0.90862598022502605</v>
      </c>
      <c r="D34" t="s">
        <v>58</v>
      </c>
    </row>
    <row r="35" spans="1:4" x14ac:dyDescent="0.25">
      <c r="A35">
        <v>2025</v>
      </c>
      <c r="B35" t="s">
        <v>61</v>
      </c>
      <c r="C35" s="10">
        <v>0.70391872278664702</v>
      </c>
      <c r="D35" t="s">
        <v>58</v>
      </c>
    </row>
    <row r="36" spans="1:4" x14ac:dyDescent="0.25">
      <c r="A36">
        <v>2025</v>
      </c>
      <c r="B36" t="s">
        <v>62</v>
      </c>
      <c r="C36" s="10">
        <v>0.89433643274725305</v>
      </c>
      <c r="D36" t="s">
        <v>58</v>
      </c>
    </row>
    <row r="37" spans="1:4" x14ac:dyDescent="0.25">
      <c r="A37">
        <v>2026</v>
      </c>
      <c r="B37" t="s">
        <v>32</v>
      </c>
      <c r="C37" s="10">
        <v>0.79704609116373804</v>
      </c>
      <c r="D37" t="s">
        <v>58</v>
      </c>
    </row>
    <row r="38" spans="1:4" x14ac:dyDescent="0.25">
      <c r="A38">
        <v>2026</v>
      </c>
      <c r="B38" t="s">
        <v>31</v>
      </c>
      <c r="C38" s="10">
        <v>0.99243697478991599</v>
      </c>
      <c r="D38" t="s">
        <v>58</v>
      </c>
    </row>
    <row r="39" spans="1:4" x14ac:dyDescent="0.25">
      <c r="A39">
        <v>2026</v>
      </c>
      <c r="B39" t="s">
        <v>59</v>
      </c>
      <c r="C39" s="10">
        <v>0.73684210526315796</v>
      </c>
      <c r="D39" t="s">
        <v>58</v>
      </c>
    </row>
    <row r="40" spans="1:4" x14ac:dyDescent="0.25">
      <c r="A40">
        <v>2026</v>
      </c>
      <c r="B40" t="s">
        <v>60</v>
      </c>
      <c r="C40" s="10">
        <v>0.88578247528128196</v>
      </c>
      <c r="D40" t="s">
        <v>58</v>
      </c>
    </row>
    <row r="41" spans="1:4" x14ac:dyDescent="0.25">
      <c r="A41">
        <v>2026</v>
      </c>
      <c r="B41" t="s">
        <v>61</v>
      </c>
      <c r="C41" s="10">
        <v>0.62989840348330906</v>
      </c>
      <c r="D41" t="s">
        <v>58</v>
      </c>
    </row>
    <row r="42" spans="1:4" x14ac:dyDescent="0.25">
      <c r="A42">
        <v>2026</v>
      </c>
      <c r="B42" t="s">
        <v>62</v>
      </c>
      <c r="C42" s="10">
        <v>0.87743026197802199</v>
      </c>
      <c r="D42" t="s">
        <v>58</v>
      </c>
    </row>
    <row r="43" spans="1:4" x14ac:dyDescent="0.25">
      <c r="A43">
        <v>2027</v>
      </c>
      <c r="B43" t="s">
        <v>32</v>
      </c>
      <c r="C43" s="10">
        <v>0.73593073593073599</v>
      </c>
      <c r="D43" t="s">
        <v>58</v>
      </c>
    </row>
    <row r="44" spans="1:4" x14ac:dyDescent="0.25">
      <c r="A44">
        <v>2027</v>
      </c>
      <c r="B44" t="s">
        <v>31</v>
      </c>
      <c r="C44" s="10">
        <v>0.97030812324930005</v>
      </c>
      <c r="D44" t="s">
        <v>58</v>
      </c>
    </row>
    <row r="45" spans="1:4" x14ac:dyDescent="0.25">
      <c r="A45">
        <v>2027</v>
      </c>
      <c r="B45" t="s">
        <v>59</v>
      </c>
      <c r="C45" s="10">
        <v>0.68421052631578905</v>
      </c>
      <c r="D45" t="s">
        <v>58</v>
      </c>
    </row>
    <row r="46" spans="1:4" x14ac:dyDescent="0.25">
      <c r="A46">
        <v>2027</v>
      </c>
      <c r="B46" t="s">
        <v>60</v>
      </c>
      <c r="C46" s="10">
        <v>0.86293897033753897</v>
      </c>
      <c r="D46" t="s">
        <v>58</v>
      </c>
    </row>
    <row r="47" spans="1:4" x14ac:dyDescent="0.25">
      <c r="A47">
        <v>2027</v>
      </c>
      <c r="B47" t="s">
        <v>61</v>
      </c>
      <c r="C47" s="10">
        <v>0.55587808417997098</v>
      </c>
      <c r="D47" t="s">
        <v>58</v>
      </c>
    </row>
    <row r="48" spans="1:4" x14ac:dyDescent="0.25">
      <c r="A48">
        <v>2027</v>
      </c>
      <c r="B48" t="s">
        <v>62</v>
      </c>
      <c r="C48" s="10">
        <v>0.86052409120879103</v>
      </c>
      <c r="D48" t="s">
        <v>58</v>
      </c>
    </row>
    <row r="49" spans="1:4" x14ac:dyDescent="0.25">
      <c r="A49">
        <v>2028</v>
      </c>
      <c r="B49" t="s">
        <v>32</v>
      </c>
      <c r="C49" s="10">
        <v>0.67481538069773395</v>
      </c>
      <c r="D49" t="s">
        <v>58</v>
      </c>
    </row>
    <row r="50" spans="1:4" x14ac:dyDescent="0.25">
      <c r="A50">
        <v>2028</v>
      </c>
      <c r="B50" t="s">
        <v>31</v>
      </c>
      <c r="C50" s="10">
        <v>0.94817927170868399</v>
      </c>
      <c r="D50" t="s">
        <v>58</v>
      </c>
    </row>
    <row r="51" spans="1:4" x14ac:dyDescent="0.25">
      <c r="A51">
        <v>2028</v>
      </c>
      <c r="B51" t="s">
        <v>59</v>
      </c>
      <c r="C51" s="10">
        <v>0.63157894736842102</v>
      </c>
      <c r="D51" t="s">
        <v>58</v>
      </c>
    </row>
    <row r="52" spans="1:4" x14ac:dyDescent="0.25">
      <c r="A52">
        <v>2028</v>
      </c>
      <c r="B52" t="s">
        <v>60</v>
      </c>
      <c r="C52" s="10">
        <v>0.84009546539379498</v>
      </c>
      <c r="D52" t="s">
        <v>58</v>
      </c>
    </row>
    <row r="53" spans="1:4" x14ac:dyDescent="0.25">
      <c r="A53">
        <v>2028</v>
      </c>
      <c r="B53" t="s">
        <v>61</v>
      </c>
      <c r="C53" s="10">
        <v>0.48185776487663301</v>
      </c>
      <c r="D53" t="s">
        <v>58</v>
      </c>
    </row>
    <row r="54" spans="1:4" x14ac:dyDescent="0.25">
      <c r="A54">
        <v>2028</v>
      </c>
      <c r="B54" t="s">
        <v>62</v>
      </c>
      <c r="C54" s="10">
        <v>0.84361792043956096</v>
      </c>
      <c r="D54" t="s">
        <v>58</v>
      </c>
    </row>
    <row r="55" spans="1:4" x14ac:dyDescent="0.25">
      <c r="A55">
        <v>2029</v>
      </c>
      <c r="B55" t="s">
        <v>32</v>
      </c>
      <c r="C55" s="10">
        <v>0.61370002546473101</v>
      </c>
      <c r="D55" t="s">
        <v>58</v>
      </c>
    </row>
    <row r="56" spans="1:4" x14ac:dyDescent="0.25">
      <c r="A56">
        <v>2029</v>
      </c>
      <c r="B56" t="s">
        <v>31</v>
      </c>
      <c r="C56" s="10">
        <v>0.92605042016806804</v>
      </c>
      <c r="D56" t="s">
        <v>58</v>
      </c>
    </row>
    <row r="57" spans="1:4" x14ac:dyDescent="0.25">
      <c r="A57">
        <v>2029</v>
      </c>
      <c r="B57" t="s">
        <v>59</v>
      </c>
      <c r="C57" s="10">
        <v>0.57894736842105299</v>
      </c>
      <c r="D57" t="s">
        <v>58</v>
      </c>
    </row>
    <row r="58" spans="1:4" x14ac:dyDescent="0.25">
      <c r="A58">
        <v>2029</v>
      </c>
      <c r="B58" t="s">
        <v>60</v>
      </c>
      <c r="C58" s="10">
        <v>0.817251960450051</v>
      </c>
      <c r="D58" t="s">
        <v>58</v>
      </c>
    </row>
    <row r="59" spans="1:4" x14ac:dyDescent="0.25">
      <c r="A59">
        <v>2029</v>
      </c>
      <c r="B59" t="s">
        <v>61</v>
      </c>
      <c r="C59" s="10">
        <v>0.40783744557329499</v>
      </c>
      <c r="D59" t="s">
        <v>58</v>
      </c>
    </row>
    <row r="60" spans="1:4" x14ac:dyDescent="0.25">
      <c r="A60">
        <v>2029</v>
      </c>
      <c r="B60" t="s">
        <v>62</v>
      </c>
      <c r="C60" s="10">
        <v>0.82671174989010998</v>
      </c>
      <c r="D60" t="s">
        <v>58</v>
      </c>
    </row>
    <row r="61" spans="1:4" x14ac:dyDescent="0.25">
      <c r="A61">
        <v>2030</v>
      </c>
      <c r="B61" t="s">
        <v>32</v>
      </c>
      <c r="C61" s="10">
        <v>0.55258467023172897</v>
      </c>
      <c r="D61" t="s">
        <v>58</v>
      </c>
    </row>
    <row r="62" spans="1:4" x14ac:dyDescent="0.25">
      <c r="A62">
        <v>2030</v>
      </c>
      <c r="B62" t="s">
        <v>31</v>
      </c>
      <c r="C62" s="10">
        <v>0.90392156862745099</v>
      </c>
      <c r="D62" t="s">
        <v>58</v>
      </c>
    </row>
    <row r="63" spans="1:4" x14ac:dyDescent="0.25">
      <c r="A63">
        <v>2030</v>
      </c>
      <c r="B63" t="s">
        <v>59</v>
      </c>
      <c r="C63" s="10">
        <v>0.52631578947368396</v>
      </c>
      <c r="D63" t="s">
        <v>58</v>
      </c>
    </row>
    <row r="64" spans="1:4" x14ac:dyDescent="0.25">
      <c r="A64">
        <v>2030</v>
      </c>
      <c r="B64" t="s">
        <v>60</v>
      </c>
      <c r="C64" s="10">
        <v>0.79440845550630801</v>
      </c>
      <c r="D64" t="s">
        <v>58</v>
      </c>
    </row>
    <row r="65" spans="1:4" x14ac:dyDescent="0.25">
      <c r="A65">
        <v>2030</v>
      </c>
      <c r="B65" t="s">
        <v>61</v>
      </c>
      <c r="C65" s="10">
        <v>0.33381712626995602</v>
      </c>
      <c r="D65" t="s">
        <v>58</v>
      </c>
    </row>
    <row r="66" spans="1:4" x14ac:dyDescent="0.25">
      <c r="A66">
        <v>2030</v>
      </c>
      <c r="B66" t="s">
        <v>62</v>
      </c>
      <c r="C66" s="10">
        <v>0.80980557912087903</v>
      </c>
      <c r="D66" t="s">
        <v>58</v>
      </c>
    </row>
    <row r="67" spans="1:4" x14ac:dyDescent="0.25">
      <c r="A67">
        <v>2031</v>
      </c>
      <c r="B67" t="s">
        <v>32</v>
      </c>
      <c r="C67" s="10">
        <v>0.54367201426025002</v>
      </c>
      <c r="D67" t="s">
        <v>58</v>
      </c>
    </row>
    <row r="68" spans="1:4" x14ac:dyDescent="0.25">
      <c r="A68">
        <v>2031</v>
      </c>
      <c r="B68" t="s">
        <v>31</v>
      </c>
      <c r="C68" s="10">
        <v>0.90078431372548995</v>
      </c>
      <c r="D68" t="s">
        <v>58</v>
      </c>
    </row>
    <row r="69" spans="1:4" x14ac:dyDescent="0.25">
      <c r="A69">
        <v>2031</v>
      </c>
      <c r="B69" t="s">
        <v>59</v>
      </c>
      <c r="C69" s="10">
        <v>0.51867572156196995</v>
      </c>
      <c r="D69" t="s">
        <v>58</v>
      </c>
    </row>
    <row r="70" spans="1:4" x14ac:dyDescent="0.25">
      <c r="A70">
        <v>2031</v>
      </c>
      <c r="B70" t="s">
        <v>60</v>
      </c>
      <c r="C70" s="10">
        <v>0.77156495056256402</v>
      </c>
      <c r="D70" t="s">
        <v>58</v>
      </c>
    </row>
    <row r="71" spans="1:4" x14ac:dyDescent="0.25">
      <c r="A71">
        <v>2031</v>
      </c>
      <c r="B71" t="s">
        <v>61</v>
      </c>
      <c r="C71" s="10">
        <v>0.330188679245283</v>
      </c>
      <c r="D71" t="s">
        <v>58</v>
      </c>
    </row>
    <row r="72" spans="1:4" x14ac:dyDescent="0.25">
      <c r="A72">
        <v>2031</v>
      </c>
      <c r="B72" t="s">
        <v>62</v>
      </c>
      <c r="C72" s="10">
        <v>0.79289940835164796</v>
      </c>
      <c r="D72" t="s">
        <v>58</v>
      </c>
    </row>
    <row r="73" spans="1:4" x14ac:dyDescent="0.25">
      <c r="A73">
        <v>2032</v>
      </c>
      <c r="B73" t="s">
        <v>32</v>
      </c>
      <c r="C73" s="10">
        <v>0.53475935828876997</v>
      </c>
      <c r="D73" t="s">
        <v>58</v>
      </c>
    </row>
    <row r="74" spans="1:4" x14ac:dyDescent="0.25">
      <c r="A74">
        <v>2032</v>
      </c>
      <c r="B74" t="s">
        <v>31</v>
      </c>
      <c r="C74" s="10">
        <v>0.89764705882352902</v>
      </c>
      <c r="D74" t="s">
        <v>58</v>
      </c>
    </row>
    <row r="75" spans="1:4" x14ac:dyDescent="0.25">
      <c r="A75">
        <v>2032</v>
      </c>
      <c r="B75" t="s">
        <v>59</v>
      </c>
      <c r="C75" s="10">
        <v>0.51103565365025505</v>
      </c>
      <c r="D75" t="s">
        <v>58</v>
      </c>
    </row>
    <row r="76" spans="1:4" x14ac:dyDescent="0.25">
      <c r="A76">
        <v>2032</v>
      </c>
      <c r="B76" t="s">
        <v>60</v>
      </c>
      <c r="C76" s="10">
        <v>0.74872144561882104</v>
      </c>
      <c r="D76" t="s">
        <v>58</v>
      </c>
    </row>
    <row r="77" spans="1:4" x14ac:dyDescent="0.25">
      <c r="A77">
        <v>2032</v>
      </c>
      <c r="B77" t="s">
        <v>61</v>
      </c>
      <c r="C77" s="10">
        <v>0.32656023222060998</v>
      </c>
      <c r="D77" t="s">
        <v>58</v>
      </c>
    </row>
    <row r="78" spans="1:4" x14ac:dyDescent="0.25">
      <c r="A78">
        <v>2032</v>
      </c>
      <c r="B78" t="s">
        <v>62</v>
      </c>
      <c r="C78" s="10">
        <v>0.77599323758241801</v>
      </c>
      <c r="D78" t="s">
        <v>58</v>
      </c>
    </row>
    <row r="79" spans="1:4" x14ac:dyDescent="0.25">
      <c r="A79">
        <v>2033</v>
      </c>
      <c r="B79" t="s">
        <v>32</v>
      </c>
      <c r="C79" s="10">
        <v>0.52584670231729103</v>
      </c>
      <c r="D79" t="s">
        <v>58</v>
      </c>
    </row>
    <row r="80" spans="1:4" x14ac:dyDescent="0.25">
      <c r="A80">
        <v>2033</v>
      </c>
      <c r="B80" t="s">
        <v>31</v>
      </c>
      <c r="C80" s="10">
        <v>0.89450980392156898</v>
      </c>
      <c r="D80" t="s">
        <v>58</v>
      </c>
    </row>
    <row r="81" spans="1:4" x14ac:dyDescent="0.25">
      <c r="A81">
        <v>2033</v>
      </c>
      <c r="B81" t="s">
        <v>59</v>
      </c>
      <c r="C81" s="10">
        <v>0.50339558573854004</v>
      </c>
      <c r="D81" t="s">
        <v>58</v>
      </c>
    </row>
    <row r="82" spans="1:4" x14ac:dyDescent="0.25">
      <c r="A82">
        <v>2033</v>
      </c>
      <c r="B82" t="s">
        <v>60</v>
      </c>
      <c r="C82" s="10">
        <v>0.72587794067507705</v>
      </c>
      <c r="D82" t="s">
        <v>58</v>
      </c>
    </row>
    <row r="83" spans="1:4" x14ac:dyDescent="0.25">
      <c r="A83">
        <v>2033</v>
      </c>
      <c r="B83" t="s">
        <v>61</v>
      </c>
      <c r="C83" s="10">
        <v>0.32293178519593602</v>
      </c>
      <c r="D83" t="s">
        <v>58</v>
      </c>
    </row>
    <row r="84" spans="1:4" x14ac:dyDescent="0.25">
      <c r="A84">
        <v>2033</v>
      </c>
      <c r="B84" t="s">
        <v>62</v>
      </c>
      <c r="C84" s="10">
        <v>0.75908706681318705</v>
      </c>
      <c r="D84" t="s">
        <v>58</v>
      </c>
    </row>
    <row r="85" spans="1:4" x14ac:dyDescent="0.25">
      <c r="A85">
        <v>2034</v>
      </c>
      <c r="B85" t="s">
        <v>32</v>
      </c>
      <c r="C85" s="10">
        <v>0.51693404634581097</v>
      </c>
      <c r="D85" t="s">
        <v>58</v>
      </c>
    </row>
    <row r="86" spans="1:4" x14ac:dyDescent="0.25">
      <c r="A86">
        <v>2034</v>
      </c>
      <c r="B86" t="s">
        <v>31</v>
      </c>
      <c r="C86" s="10">
        <v>0.89137254901960805</v>
      </c>
      <c r="D86" t="s">
        <v>58</v>
      </c>
    </row>
    <row r="87" spans="1:4" x14ac:dyDescent="0.25">
      <c r="A87">
        <v>2034</v>
      </c>
      <c r="B87" t="s">
        <v>59</v>
      </c>
      <c r="C87" s="10">
        <v>0.49575551782682498</v>
      </c>
      <c r="D87" t="s">
        <v>58</v>
      </c>
    </row>
    <row r="88" spans="1:4" x14ac:dyDescent="0.25">
      <c r="A88">
        <v>2034</v>
      </c>
      <c r="B88" t="s">
        <v>60</v>
      </c>
      <c r="C88" s="10">
        <v>0.70303443573133395</v>
      </c>
      <c r="D88" t="s">
        <v>58</v>
      </c>
    </row>
    <row r="89" spans="1:4" x14ac:dyDescent="0.25">
      <c r="A89">
        <v>2034</v>
      </c>
      <c r="B89" t="s">
        <v>61</v>
      </c>
      <c r="C89" s="10">
        <v>0.319303338171263</v>
      </c>
      <c r="D89" t="s">
        <v>58</v>
      </c>
    </row>
    <row r="90" spans="1:4" x14ac:dyDescent="0.25">
      <c r="A90">
        <v>2034</v>
      </c>
      <c r="B90" t="s">
        <v>62</v>
      </c>
      <c r="C90" s="10">
        <v>0.74218089604395598</v>
      </c>
      <c r="D90" t="s">
        <v>58</v>
      </c>
    </row>
    <row r="91" spans="1:4" x14ac:dyDescent="0.25">
      <c r="A91">
        <v>2035</v>
      </c>
      <c r="B91" t="s">
        <v>32</v>
      </c>
      <c r="C91" s="10">
        <v>0.50802139037433203</v>
      </c>
      <c r="D91" t="s">
        <v>58</v>
      </c>
    </row>
    <row r="92" spans="1:4" x14ac:dyDescent="0.25">
      <c r="A92">
        <v>2035</v>
      </c>
      <c r="B92" t="s">
        <v>31</v>
      </c>
      <c r="C92" s="10">
        <v>0.88823529411764701</v>
      </c>
      <c r="D92" t="s">
        <v>58</v>
      </c>
    </row>
    <row r="93" spans="1:4" x14ac:dyDescent="0.25">
      <c r="A93">
        <v>2035</v>
      </c>
      <c r="B93" t="s">
        <v>59</v>
      </c>
      <c r="C93" s="10">
        <v>0.48811544991511002</v>
      </c>
      <c r="D93" t="s">
        <v>58</v>
      </c>
    </row>
    <row r="94" spans="1:4" x14ac:dyDescent="0.25">
      <c r="A94">
        <v>2035</v>
      </c>
      <c r="B94" t="s">
        <v>60</v>
      </c>
      <c r="C94" s="10">
        <v>0.68019093078758996</v>
      </c>
      <c r="D94" t="s">
        <v>58</v>
      </c>
    </row>
    <row r="95" spans="1:4" x14ac:dyDescent="0.25">
      <c r="A95">
        <v>2035</v>
      </c>
      <c r="B95" t="s">
        <v>61</v>
      </c>
      <c r="C95" s="10">
        <v>0.31567489114658898</v>
      </c>
      <c r="D95" t="s">
        <v>58</v>
      </c>
    </row>
    <row r="96" spans="1:4" x14ac:dyDescent="0.25">
      <c r="A96">
        <v>2035</v>
      </c>
      <c r="B96" t="s">
        <v>62</v>
      </c>
      <c r="C96" s="10">
        <v>0.72527472527472503</v>
      </c>
      <c r="D96" t="s">
        <v>58</v>
      </c>
    </row>
    <row r="97" spans="1:4" x14ac:dyDescent="0.25">
      <c r="A97">
        <v>2036</v>
      </c>
      <c r="B97" t="s">
        <v>32</v>
      </c>
      <c r="C97" s="10">
        <v>0.49910873440285197</v>
      </c>
      <c r="D97" t="s">
        <v>58</v>
      </c>
    </row>
    <row r="98" spans="1:4" x14ac:dyDescent="0.25">
      <c r="A98">
        <v>2036</v>
      </c>
      <c r="B98" t="s">
        <v>31</v>
      </c>
      <c r="C98" s="10">
        <v>0.88509803921568597</v>
      </c>
      <c r="D98" t="s">
        <v>58</v>
      </c>
    </row>
    <row r="99" spans="1:4" x14ac:dyDescent="0.25">
      <c r="A99">
        <v>2036</v>
      </c>
      <c r="B99" t="s">
        <v>59</v>
      </c>
      <c r="C99" s="10">
        <v>0.48047538200339601</v>
      </c>
      <c r="D99" t="s">
        <v>58</v>
      </c>
    </row>
    <row r="100" spans="1:4" x14ac:dyDescent="0.25">
      <c r="A100">
        <v>2036</v>
      </c>
      <c r="B100" t="s">
        <v>60</v>
      </c>
      <c r="C100" s="10">
        <v>0.65734742584384698</v>
      </c>
      <c r="D100" t="s">
        <v>58</v>
      </c>
    </row>
    <row r="101" spans="1:4" x14ac:dyDescent="0.25">
      <c r="A101">
        <v>2036</v>
      </c>
      <c r="B101" t="s">
        <v>61</v>
      </c>
      <c r="C101" s="10">
        <v>0.31204644412191601</v>
      </c>
      <c r="D101" t="s">
        <v>58</v>
      </c>
    </row>
    <row r="102" spans="1:4" x14ac:dyDescent="0.25">
      <c r="A102">
        <v>2036</v>
      </c>
      <c r="B102" t="s">
        <v>62</v>
      </c>
      <c r="C102" s="10">
        <v>0.71062271054945103</v>
      </c>
      <c r="D102" t="s">
        <v>58</v>
      </c>
    </row>
    <row r="103" spans="1:4" x14ac:dyDescent="0.25">
      <c r="A103">
        <v>2037</v>
      </c>
      <c r="B103" t="s">
        <v>32</v>
      </c>
      <c r="C103" s="10">
        <v>0.49019607843137297</v>
      </c>
      <c r="D103" t="s">
        <v>58</v>
      </c>
    </row>
    <row r="104" spans="1:4" x14ac:dyDescent="0.25">
      <c r="A104">
        <v>2037</v>
      </c>
      <c r="B104" t="s">
        <v>31</v>
      </c>
      <c r="C104" s="10">
        <v>0.88196078431372504</v>
      </c>
      <c r="D104" t="s">
        <v>58</v>
      </c>
    </row>
    <row r="105" spans="1:4" x14ac:dyDescent="0.25">
      <c r="A105">
        <v>2037</v>
      </c>
      <c r="B105" t="s">
        <v>59</v>
      </c>
      <c r="C105" s="10">
        <v>0.472835314091681</v>
      </c>
      <c r="D105" t="s">
        <v>58</v>
      </c>
    </row>
    <row r="106" spans="1:4" x14ac:dyDescent="0.25">
      <c r="A106">
        <v>2037</v>
      </c>
      <c r="B106" t="s">
        <v>60</v>
      </c>
      <c r="C106" s="10">
        <v>0.63450392090010299</v>
      </c>
      <c r="D106" t="s">
        <v>58</v>
      </c>
    </row>
    <row r="107" spans="1:4" x14ac:dyDescent="0.25">
      <c r="A107">
        <v>2037</v>
      </c>
      <c r="B107" t="s">
        <v>61</v>
      </c>
      <c r="C107" s="10">
        <v>0.30841799709724199</v>
      </c>
      <c r="D107" t="s">
        <v>58</v>
      </c>
    </row>
    <row r="108" spans="1:4" x14ac:dyDescent="0.25">
      <c r="A108">
        <v>2037</v>
      </c>
      <c r="B108" t="s">
        <v>62</v>
      </c>
      <c r="C108" s="10">
        <v>0.69597069604395601</v>
      </c>
      <c r="D108" t="s">
        <v>58</v>
      </c>
    </row>
    <row r="109" spans="1:4" x14ac:dyDescent="0.25">
      <c r="A109">
        <v>2038</v>
      </c>
      <c r="B109" t="s">
        <v>32</v>
      </c>
      <c r="C109" s="10">
        <v>0.48128342245989297</v>
      </c>
      <c r="D109" t="s">
        <v>58</v>
      </c>
    </row>
    <row r="110" spans="1:4" x14ac:dyDescent="0.25">
      <c r="A110">
        <v>2038</v>
      </c>
      <c r="B110" t="s">
        <v>31</v>
      </c>
      <c r="C110" s="10">
        <v>0.878823529411764</v>
      </c>
      <c r="D110" t="s">
        <v>58</v>
      </c>
    </row>
    <row r="111" spans="1:4" x14ac:dyDescent="0.25">
      <c r="A111">
        <v>2038</v>
      </c>
      <c r="B111" t="s">
        <v>59</v>
      </c>
      <c r="C111" s="10">
        <v>0.46519524617996599</v>
      </c>
      <c r="D111" t="s">
        <v>58</v>
      </c>
    </row>
    <row r="112" spans="1:4" x14ac:dyDescent="0.25">
      <c r="A112">
        <v>2038</v>
      </c>
      <c r="B112" t="s">
        <v>60</v>
      </c>
      <c r="C112" s="10">
        <v>0.611660415956359</v>
      </c>
      <c r="D112" t="s">
        <v>58</v>
      </c>
    </row>
    <row r="113" spans="1:4" x14ac:dyDescent="0.25">
      <c r="A113">
        <v>2038</v>
      </c>
      <c r="B113" t="s">
        <v>61</v>
      </c>
      <c r="C113" s="10">
        <v>0.30478955007256903</v>
      </c>
      <c r="D113" t="s">
        <v>58</v>
      </c>
    </row>
    <row r="114" spans="1:4" x14ac:dyDescent="0.25">
      <c r="A114">
        <v>2038</v>
      </c>
      <c r="B114" t="s">
        <v>62</v>
      </c>
      <c r="C114" s="10">
        <v>0.68131868131868101</v>
      </c>
      <c r="D114" t="s">
        <v>58</v>
      </c>
    </row>
    <row r="115" spans="1:4" x14ac:dyDescent="0.25">
      <c r="A115">
        <v>2039</v>
      </c>
      <c r="B115" t="s">
        <v>32</v>
      </c>
      <c r="C115" s="10">
        <v>0.47237076648841397</v>
      </c>
      <c r="D115" t="s">
        <v>58</v>
      </c>
    </row>
    <row r="116" spans="1:4" x14ac:dyDescent="0.25">
      <c r="A116">
        <v>2039</v>
      </c>
      <c r="B116" t="s">
        <v>31</v>
      </c>
      <c r="C116" s="10">
        <v>0.87568627450980396</v>
      </c>
      <c r="D116" t="s">
        <v>58</v>
      </c>
    </row>
    <row r="117" spans="1:4" x14ac:dyDescent="0.25">
      <c r="A117">
        <v>2039</v>
      </c>
      <c r="B117" t="s">
        <v>59</v>
      </c>
      <c r="C117" s="10">
        <v>0.45755517826825098</v>
      </c>
      <c r="D117" t="s">
        <v>58</v>
      </c>
    </row>
    <row r="118" spans="1:4" x14ac:dyDescent="0.25">
      <c r="A118">
        <v>2039</v>
      </c>
      <c r="B118" t="s">
        <v>60</v>
      </c>
      <c r="C118" s="10">
        <v>0.58881691101261602</v>
      </c>
      <c r="D118" t="s">
        <v>58</v>
      </c>
    </row>
    <row r="119" spans="1:4" x14ac:dyDescent="0.25">
      <c r="A119">
        <v>2039</v>
      </c>
      <c r="B119" t="s">
        <v>61</v>
      </c>
      <c r="C119" s="10">
        <v>0.30116110304789601</v>
      </c>
      <c r="D119" t="s">
        <v>58</v>
      </c>
    </row>
    <row r="120" spans="1:4" x14ac:dyDescent="0.25">
      <c r="A120">
        <v>2039</v>
      </c>
      <c r="B120" t="s">
        <v>62</v>
      </c>
      <c r="C120" s="10">
        <v>0.66666666659340701</v>
      </c>
      <c r="D120" t="s">
        <v>58</v>
      </c>
    </row>
    <row r="121" spans="1:4" x14ac:dyDescent="0.25">
      <c r="A121">
        <v>2040</v>
      </c>
      <c r="B121" t="s">
        <v>32</v>
      </c>
      <c r="C121" s="10">
        <v>0.46345811051693397</v>
      </c>
      <c r="D121" t="s">
        <v>58</v>
      </c>
    </row>
    <row r="122" spans="1:4" x14ac:dyDescent="0.25">
      <c r="A122">
        <v>2040</v>
      </c>
      <c r="B122" t="s">
        <v>31</v>
      </c>
      <c r="C122" s="10">
        <v>0.87254901960784303</v>
      </c>
      <c r="D122" t="s">
        <v>58</v>
      </c>
    </row>
    <row r="123" spans="1:4" x14ac:dyDescent="0.25">
      <c r="A123">
        <v>2040</v>
      </c>
      <c r="B123" t="s">
        <v>59</v>
      </c>
      <c r="C123" s="10">
        <v>0.44991511035653697</v>
      </c>
      <c r="D123" t="s">
        <v>58</v>
      </c>
    </row>
    <row r="124" spans="1:4" x14ac:dyDescent="0.25">
      <c r="A124">
        <v>2040</v>
      </c>
      <c r="B124" t="s">
        <v>60</v>
      </c>
      <c r="C124" s="10">
        <v>0.56597340606887203</v>
      </c>
      <c r="D124" t="s">
        <v>58</v>
      </c>
    </row>
    <row r="125" spans="1:4" x14ac:dyDescent="0.25">
      <c r="A125">
        <v>2040</v>
      </c>
      <c r="B125" t="s">
        <v>61</v>
      </c>
      <c r="C125" s="10">
        <v>0.29753265602322199</v>
      </c>
      <c r="D125" t="s">
        <v>58</v>
      </c>
    </row>
    <row r="126" spans="1:4" x14ac:dyDescent="0.25">
      <c r="A126">
        <v>2040</v>
      </c>
      <c r="B126" t="s">
        <v>62</v>
      </c>
      <c r="C126" s="10">
        <v>0.65201465208791198</v>
      </c>
      <c r="D126" t="s">
        <v>58</v>
      </c>
    </row>
    <row r="127" spans="1:4" x14ac:dyDescent="0.25">
      <c r="A127">
        <v>2041</v>
      </c>
      <c r="B127" t="s">
        <v>32</v>
      </c>
      <c r="C127" s="10">
        <v>0.45454545454545497</v>
      </c>
      <c r="D127" t="s">
        <v>58</v>
      </c>
    </row>
    <row r="128" spans="1:4" x14ac:dyDescent="0.25">
      <c r="A128">
        <v>2041</v>
      </c>
      <c r="B128" t="s">
        <v>31</v>
      </c>
      <c r="C128" s="10">
        <v>0.869411764705882</v>
      </c>
      <c r="D128" t="s">
        <v>58</v>
      </c>
    </row>
    <row r="129" spans="1:4" x14ac:dyDescent="0.25">
      <c r="A129">
        <v>2041</v>
      </c>
      <c r="B129" t="s">
        <v>59</v>
      </c>
      <c r="C129" s="10">
        <v>0.44227504244482202</v>
      </c>
      <c r="D129" t="s">
        <v>58</v>
      </c>
    </row>
    <row r="130" spans="1:4" x14ac:dyDescent="0.25">
      <c r="A130">
        <v>2041</v>
      </c>
      <c r="B130" t="s">
        <v>60</v>
      </c>
      <c r="C130" s="10">
        <v>0.54312990112512904</v>
      </c>
      <c r="D130" t="s">
        <v>58</v>
      </c>
    </row>
    <row r="131" spans="1:4" x14ac:dyDescent="0.25">
      <c r="A131">
        <v>2041</v>
      </c>
      <c r="B131" t="s">
        <v>61</v>
      </c>
      <c r="C131" s="10">
        <v>0.29390420899854902</v>
      </c>
      <c r="D131" t="s">
        <v>58</v>
      </c>
    </row>
    <row r="132" spans="1:4" x14ac:dyDescent="0.25">
      <c r="A132">
        <v>2041</v>
      </c>
      <c r="B132" t="s">
        <v>62</v>
      </c>
      <c r="C132" s="10">
        <v>0.63736263736263699</v>
      </c>
      <c r="D132" t="s">
        <v>58</v>
      </c>
    </row>
    <row r="133" spans="1:4" x14ac:dyDescent="0.25">
      <c r="A133">
        <v>2042</v>
      </c>
      <c r="B133" t="s">
        <v>32</v>
      </c>
      <c r="C133" s="10">
        <v>0.44563279857397498</v>
      </c>
      <c r="D133" t="s">
        <v>58</v>
      </c>
    </row>
    <row r="134" spans="1:4" x14ac:dyDescent="0.25">
      <c r="A134">
        <v>2042</v>
      </c>
      <c r="B134" t="s">
        <v>31</v>
      </c>
      <c r="C134" s="10">
        <v>0.86627450980392096</v>
      </c>
      <c r="D134" t="s">
        <v>58</v>
      </c>
    </row>
    <row r="135" spans="1:4" x14ac:dyDescent="0.25">
      <c r="A135">
        <v>2042</v>
      </c>
      <c r="B135" t="s">
        <v>59</v>
      </c>
      <c r="C135" s="10">
        <v>0.43463497453310701</v>
      </c>
      <c r="D135" t="s">
        <v>58</v>
      </c>
    </row>
    <row r="136" spans="1:4" x14ac:dyDescent="0.25">
      <c r="A136">
        <v>2042</v>
      </c>
      <c r="B136" t="s">
        <v>60</v>
      </c>
      <c r="C136" s="10">
        <v>0.52028639618138495</v>
      </c>
      <c r="D136" t="s">
        <v>58</v>
      </c>
    </row>
    <row r="137" spans="1:4" x14ac:dyDescent="0.25">
      <c r="A137">
        <v>2042</v>
      </c>
      <c r="B137" t="s">
        <v>61</v>
      </c>
      <c r="C137" s="10">
        <v>0.290275761973875</v>
      </c>
      <c r="D137" t="s">
        <v>58</v>
      </c>
    </row>
    <row r="138" spans="1:4" x14ac:dyDescent="0.25">
      <c r="A138">
        <v>2042</v>
      </c>
      <c r="B138" t="s">
        <v>62</v>
      </c>
      <c r="C138" s="10">
        <v>0.62271062263736299</v>
      </c>
      <c r="D138" t="s">
        <v>58</v>
      </c>
    </row>
    <row r="139" spans="1:4" x14ac:dyDescent="0.25">
      <c r="A139">
        <v>2043</v>
      </c>
      <c r="B139" t="s">
        <v>32</v>
      </c>
      <c r="C139" s="10">
        <v>0.43672014260249598</v>
      </c>
      <c r="D139" t="s">
        <v>58</v>
      </c>
    </row>
    <row r="140" spans="1:4" x14ac:dyDescent="0.25">
      <c r="A140">
        <v>2043</v>
      </c>
      <c r="B140" t="s">
        <v>31</v>
      </c>
      <c r="C140" s="10">
        <v>0.86313725490196003</v>
      </c>
      <c r="D140" t="s">
        <v>58</v>
      </c>
    </row>
    <row r="141" spans="1:4" x14ac:dyDescent="0.25">
      <c r="A141">
        <v>2043</v>
      </c>
      <c r="B141" t="s">
        <v>59</v>
      </c>
      <c r="C141" s="10">
        <v>0.426994906621392</v>
      </c>
      <c r="D141" t="s">
        <v>58</v>
      </c>
    </row>
    <row r="142" spans="1:4" x14ac:dyDescent="0.25">
      <c r="A142">
        <v>2043</v>
      </c>
      <c r="B142" t="s">
        <v>60</v>
      </c>
      <c r="C142" s="10">
        <v>0.49744289123764202</v>
      </c>
      <c r="D142" t="s">
        <v>58</v>
      </c>
    </row>
    <row r="143" spans="1:4" x14ac:dyDescent="0.25">
      <c r="A143">
        <v>2043</v>
      </c>
      <c r="B143" t="s">
        <v>61</v>
      </c>
      <c r="C143" s="10">
        <v>0.28664731494920198</v>
      </c>
      <c r="D143" t="s">
        <v>58</v>
      </c>
    </row>
    <row r="144" spans="1:4" x14ac:dyDescent="0.25">
      <c r="A144">
        <v>2043</v>
      </c>
      <c r="B144" t="s">
        <v>62</v>
      </c>
      <c r="C144" s="10">
        <v>0.60805860813186796</v>
      </c>
      <c r="D144" t="s">
        <v>58</v>
      </c>
    </row>
    <row r="145" spans="1:4" x14ac:dyDescent="0.25">
      <c r="A145">
        <v>2044</v>
      </c>
      <c r="B145" t="s">
        <v>32</v>
      </c>
      <c r="C145" s="10">
        <v>0.42780748663101598</v>
      </c>
      <c r="D145" t="s">
        <v>58</v>
      </c>
    </row>
    <row r="146" spans="1:4" x14ac:dyDescent="0.25">
      <c r="A146">
        <v>2044</v>
      </c>
      <c r="B146" t="s">
        <v>31</v>
      </c>
      <c r="C146" s="10">
        <v>0.85999999999999899</v>
      </c>
      <c r="D146" t="s">
        <v>58</v>
      </c>
    </row>
    <row r="147" spans="1:4" x14ac:dyDescent="0.25">
      <c r="A147">
        <v>2044</v>
      </c>
      <c r="B147" t="s">
        <v>59</v>
      </c>
      <c r="C147" s="10">
        <v>0.41935483870967699</v>
      </c>
      <c r="D147" t="s">
        <v>58</v>
      </c>
    </row>
    <row r="148" spans="1:4" x14ac:dyDescent="0.25">
      <c r="A148">
        <v>2044</v>
      </c>
      <c r="B148" t="s">
        <v>60</v>
      </c>
      <c r="C148" s="10">
        <v>0.47459938629389797</v>
      </c>
      <c r="D148" t="s">
        <v>58</v>
      </c>
    </row>
    <row r="149" spans="1:4" x14ac:dyDescent="0.25">
      <c r="A149">
        <v>2044</v>
      </c>
      <c r="B149" t="s">
        <v>61</v>
      </c>
      <c r="C149" s="10">
        <v>0.28301886792452802</v>
      </c>
      <c r="D149" t="s">
        <v>58</v>
      </c>
    </row>
    <row r="150" spans="1:4" x14ac:dyDescent="0.25">
      <c r="A150">
        <v>2044</v>
      </c>
      <c r="B150" t="s">
        <v>62</v>
      </c>
      <c r="C150" s="10">
        <v>0.59340659340659296</v>
      </c>
      <c r="D150" t="s">
        <v>58</v>
      </c>
    </row>
    <row r="151" spans="1:4" x14ac:dyDescent="0.25">
      <c r="A151">
        <v>2045</v>
      </c>
      <c r="B151" t="s">
        <v>32</v>
      </c>
      <c r="C151" s="10">
        <v>0.41889483065953698</v>
      </c>
      <c r="D151" t="s">
        <v>58</v>
      </c>
    </row>
    <row r="152" spans="1:4" x14ac:dyDescent="0.25">
      <c r="A152">
        <v>2045</v>
      </c>
      <c r="B152" t="s">
        <v>31</v>
      </c>
      <c r="C152" s="10">
        <v>0.85686274509803795</v>
      </c>
      <c r="D152" t="s">
        <v>58</v>
      </c>
    </row>
    <row r="153" spans="1:4" x14ac:dyDescent="0.25">
      <c r="A153">
        <v>2045</v>
      </c>
      <c r="B153" t="s">
        <v>59</v>
      </c>
      <c r="C153" s="10">
        <v>0.41171477079796298</v>
      </c>
      <c r="D153" t="s">
        <v>58</v>
      </c>
    </row>
    <row r="154" spans="1:4" x14ac:dyDescent="0.25">
      <c r="A154">
        <v>2045</v>
      </c>
      <c r="B154" t="s">
        <v>60</v>
      </c>
      <c r="C154" s="10">
        <v>0.45175588135015399</v>
      </c>
      <c r="D154" t="s">
        <v>58</v>
      </c>
    </row>
    <row r="155" spans="1:4" x14ac:dyDescent="0.25">
      <c r="A155">
        <v>2045</v>
      </c>
      <c r="B155" t="s">
        <v>61</v>
      </c>
      <c r="C155" s="10">
        <v>0.279390420899855</v>
      </c>
      <c r="D155" t="s">
        <v>58</v>
      </c>
    </row>
    <row r="156" spans="1:4" x14ac:dyDescent="0.25">
      <c r="A156">
        <v>2045</v>
      </c>
      <c r="B156" t="s">
        <v>62</v>
      </c>
      <c r="C156" s="10">
        <v>0.57875457868131897</v>
      </c>
      <c r="D156" t="s">
        <v>58</v>
      </c>
    </row>
    <row r="157" spans="1:4" x14ac:dyDescent="0.25">
      <c r="A157">
        <v>2046</v>
      </c>
      <c r="B157" t="s">
        <v>32</v>
      </c>
      <c r="C157" s="10">
        <v>0.40998217468805698</v>
      </c>
      <c r="D157" t="s">
        <v>58</v>
      </c>
    </row>
    <row r="158" spans="1:4" x14ac:dyDescent="0.25">
      <c r="A158">
        <v>2046</v>
      </c>
      <c r="B158" t="s">
        <v>31</v>
      </c>
      <c r="C158" s="10">
        <v>0.85372549019607802</v>
      </c>
      <c r="D158" t="s">
        <v>58</v>
      </c>
    </row>
    <row r="159" spans="1:4" x14ac:dyDescent="0.25">
      <c r="A159">
        <v>2046</v>
      </c>
      <c r="B159" t="s">
        <v>59</v>
      </c>
      <c r="C159" s="10">
        <v>0.40407470288624803</v>
      </c>
      <c r="D159" t="s">
        <v>58</v>
      </c>
    </row>
    <row r="160" spans="1:4" x14ac:dyDescent="0.25">
      <c r="A160">
        <v>2046</v>
      </c>
      <c r="B160" t="s">
        <v>60</v>
      </c>
      <c r="C160" s="10">
        <v>0.428912376406411</v>
      </c>
      <c r="D160" t="s">
        <v>58</v>
      </c>
    </row>
    <row r="161" spans="1:4" x14ac:dyDescent="0.25">
      <c r="A161">
        <v>2046</v>
      </c>
      <c r="B161" t="s">
        <v>61</v>
      </c>
      <c r="C161" s="10">
        <v>0.27576197387518098</v>
      </c>
      <c r="D161" t="s">
        <v>58</v>
      </c>
    </row>
    <row r="162" spans="1:4" x14ac:dyDescent="0.25">
      <c r="A162">
        <v>2046</v>
      </c>
      <c r="B162" t="s">
        <v>62</v>
      </c>
      <c r="C162" s="10">
        <v>0.56410256417582405</v>
      </c>
      <c r="D162" t="s">
        <v>58</v>
      </c>
    </row>
    <row r="163" spans="1:4" x14ac:dyDescent="0.25">
      <c r="A163">
        <v>2047</v>
      </c>
      <c r="B163" t="s">
        <v>32</v>
      </c>
      <c r="C163" s="10">
        <v>0.40106951871657798</v>
      </c>
      <c r="D163" t="s">
        <v>58</v>
      </c>
    </row>
    <row r="164" spans="1:4" x14ac:dyDescent="0.25">
      <c r="A164">
        <v>2047</v>
      </c>
      <c r="B164" t="s">
        <v>31</v>
      </c>
      <c r="C164" s="10">
        <v>0.85058823529411698</v>
      </c>
      <c r="D164" t="s">
        <v>58</v>
      </c>
    </row>
    <row r="165" spans="1:4" x14ac:dyDescent="0.25">
      <c r="A165">
        <v>2047</v>
      </c>
      <c r="B165" t="s">
        <v>59</v>
      </c>
      <c r="C165" s="10">
        <v>0.39643463497453302</v>
      </c>
      <c r="D165" t="s">
        <v>58</v>
      </c>
    </row>
    <row r="166" spans="1:4" x14ac:dyDescent="0.25">
      <c r="A166">
        <v>2047</v>
      </c>
      <c r="B166" t="s">
        <v>60</v>
      </c>
      <c r="C166" s="10">
        <v>0.40606887146266701</v>
      </c>
      <c r="D166" t="s">
        <v>58</v>
      </c>
    </row>
    <row r="167" spans="1:4" x14ac:dyDescent="0.25">
      <c r="A167">
        <v>2047</v>
      </c>
      <c r="B167" t="s">
        <v>61</v>
      </c>
      <c r="C167" s="10">
        <v>0.27213352685050801</v>
      </c>
      <c r="D167" t="s">
        <v>58</v>
      </c>
    </row>
    <row r="168" spans="1:4" x14ac:dyDescent="0.25">
      <c r="A168">
        <v>2047</v>
      </c>
      <c r="B168" t="s">
        <v>62</v>
      </c>
      <c r="C168" s="10">
        <v>0.54945054945054905</v>
      </c>
      <c r="D168" t="s">
        <v>58</v>
      </c>
    </row>
    <row r="169" spans="1:4" x14ac:dyDescent="0.25">
      <c r="A169">
        <v>2048</v>
      </c>
      <c r="B169" t="s">
        <v>32</v>
      </c>
      <c r="C169" s="10">
        <v>0.39215686274509798</v>
      </c>
      <c r="D169" t="s">
        <v>58</v>
      </c>
    </row>
    <row r="170" spans="1:4" x14ac:dyDescent="0.25">
      <c r="A170">
        <v>2048</v>
      </c>
      <c r="B170" t="s">
        <v>31</v>
      </c>
      <c r="C170" s="10">
        <v>0.84745098039215605</v>
      </c>
      <c r="D170" t="s">
        <v>58</v>
      </c>
    </row>
    <row r="171" spans="1:4" x14ac:dyDescent="0.25">
      <c r="A171">
        <v>2048</v>
      </c>
      <c r="B171" t="s">
        <v>59</v>
      </c>
      <c r="C171" s="10">
        <v>0.38879456706281801</v>
      </c>
      <c r="D171" t="s">
        <v>58</v>
      </c>
    </row>
    <row r="172" spans="1:4" x14ac:dyDescent="0.25">
      <c r="A172">
        <v>2048</v>
      </c>
      <c r="B172" t="s">
        <v>60</v>
      </c>
      <c r="C172" s="10">
        <v>0.38322536651892303</v>
      </c>
      <c r="D172" t="s">
        <v>58</v>
      </c>
    </row>
    <row r="173" spans="1:4" x14ac:dyDescent="0.25">
      <c r="A173">
        <v>2048</v>
      </c>
      <c r="B173" t="s">
        <v>61</v>
      </c>
      <c r="C173" s="10">
        <v>0.26850507982583499</v>
      </c>
      <c r="D173" t="s">
        <v>58</v>
      </c>
    </row>
    <row r="174" spans="1:4" x14ac:dyDescent="0.25">
      <c r="A174">
        <v>2048</v>
      </c>
      <c r="B174" t="s">
        <v>62</v>
      </c>
      <c r="C174" s="10">
        <v>0.53479853472527505</v>
      </c>
      <c r="D174" t="s">
        <v>58</v>
      </c>
    </row>
    <row r="175" spans="1:4" x14ac:dyDescent="0.25">
      <c r="A175">
        <v>2049</v>
      </c>
      <c r="B175" t="s">
        <v>32</v>
      </c>
      <c r="C175" s="10">
        <v>0.38324420677361898</v>
      </c>
      <c r="D175" t="s">
        <v>58</v>
      </c>
    </row>
    <row r="176" spans="1:4" x14ac:dyDescent="0.25">
      <c r="A176">
        <v>2049</v>
      </c>
      <c r="B176" t="s">
        <v>31</v>
      </c>
      <c r="C176" s="10">
        <v>0.84431372549019501</v>
      </c>
      <c r="D176" t="s">
        <v>58</v>
      </c>
    </row>
    <row r="177" spans="1:4" x14ac:dyDescent="0.25">
      <c r="A177">
        <v>2049</v>
      </c>
      <c r="B177" t="s">
        <v>59</v>
      </c>
      <c r="C177" s="10">
        <v>0.381154499151104</v>
      </c>
      <c r="D177" t="s">
        <v>58</v>
      </c>
    </row>
    <row r="178" spans="1:4" x14ac:dyDescent="0.25">
      <c r="A178">
        <v>2049</v>
      </c>
      <c r="B178" t="s">
        <v>60</v>
      </c>
      <c r="C178" s="10">
        <v>0.36038186157517998</v>
      </c>
      <c r="D178" t="s">
        <v>58</v>
      </c>
    </row>
    <row r="179" spans="1:4" x14ac:dyDescent="0.25">
      <c r="A179">
        <v>2049</v>
      </c>
      <c r="B179" t="s">
        <v>61</v>
      </c>
      <c r="C179" s="10">
        <v>0.26487663280116103</v>
      </c>
      <c r="D179" t="s">
        <v>58</v>
      </c>
    </row>
    <row r="180" spans="1:4" x14ac:dyDescent="0.25">
      <c r="A180">
        <v>2049</v>
      </c>
      <c r="B180" t="s">
        <v>62</v>
      </c>
      <c r="C180" s="10">
        <v>0.52014652021978003</v>
      </c>
      <c r="D180" t="s">
        <v>58</v>
      </c>
    </row>
    <row r="181" spans="1:4" x14ac:dyDescent="0.25">
      <c r="A181">
        <v>2050</v>
      </c>
      <c r="B181" t="s">
        <v>32</v>
      </c>
      <c r="C181" s="10">
        <v>0.37433155080213898</v>
      </c>
      <c r="D181" t="s">
        <v>58</v>
      </c>
    </row>
    <row r="182" spans="1:4" x14ac:dyDescent="0.25">
      <c r="A182">
        <v>2050</v>
      </c>
      <c r="B182" t="s">
        <v>31</v>
      </c>
      <c r="C182" s="10">
        <v>0.84117647058823497</v>
      </c>
      <c r="D182" t="s">
        <v>58</v>
      </c>
    </row>
    <row r="183" spans="1:4" x14ac:dyDescent="0.25">
      <c r="A183">
        <v>2050</v>
      </c>
      <c r="B183" t="s">
        <v>59</v>
      </c>
      <c r="C183" s="10">
        <v>0.37351443123938899</v>
      </c>
      <c r="D183" t="s">
        <v>58</v>
      </c>
    </row>
    <row r="184" spans="1:4" x14ac:dyDescent="0.25">
      <c r="A184">
        <v>2050</v>
      </c>
      <c r="B184" t="s">
        <v>60</v>
      </c>
      <c r="C184" s="10">
        <v>0.337538356631435</v>
      </c>
      <c r="D184" t="s">
        <v>58</v>
      </c>
    </row>
    <row r="185" spans="1:4" x14ac:dyDescent="0.25">
      <c r="A185">
        <v>2050</v>
      </c>
      <c r="B185" t="s">
        <v>61</v>
      </c>
      <c r="C185" s="10">
        <v>0.26124818577648801</v>
      </c>
      <c r="D185" t="s">
        <v>58</v>
      </c>
    </row>
    <row r="186" spans="1:4" x14ac:dyDescent="0.25">
      <c r="A186">
        <v>2050</v>
      </c>
      <c r="B186" t="s">
        <v>62</v>
      </c>
      <c r="C186" s="10">
        <v>0.50549450549450503</v>
      </c>
      <c r="D186" t="s">
        <v>58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14"/>
  <sheetViews>
    <sheetView workbookViewId="0"/>
  </sheetViews>
  <sheetFormatPr defaultColWidth="11.5703125" defaultRowHeight="15" x14ac:dyDescent="0.25"/>
  <cols>
    <col min="3" max="3" width="13.7109375" bestFit="1" customWidth="1"/>
  </cols>
  <sheetData>
    <row r="1" spans="1:4" x14ac:dyDescent="0.25">
      <c r="A1" s="15" t="s">
        <v>63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2015</v>
      </c>
      <c r="B7" t="s">
        <v>17</v>
      </c>
      <c r="C7" s="10">
        <v>63.319687374596299</v>
      </c>
      <c r="D7" t="s">
        <v>64</v>
      </c>
    </row>
    <row r="8" spans="1:4" x14ac:dyDescent="0.25">
      <c r="A8">
        <v>2015</v>
      </c>
      <c r="B8" t="s">
        <v>16</v>
      </c>
      <c r="C8" s="10">
        <v>63.319687374596299</v>
      </c>
      <c r="D8" t="s">
        <v>64</v>
      </c>
    </row>
    <row r="9" spans="1:4" x14ac:dyDescent="0.25">
      <c r="A9">
        <v>2015</v>
      </c>
      <c r="B9" t="s">
        <v>9</v>
      </c>
      <c r="C9" s="10">
        <v>63.319687374596299</v>
      </c>
      <c r="D9" t="s">
        <v>64</v>
      </c>
    </row>
    <row r="10" spans="1:4" x14ac:dyDescent="0.25">
      <c r="A10">
        <v>2016</v>
      </c>
      <c r="B10" t="s">
        <v>17</v>
      </c>
      <c r="C10" s="10">
        <v>52.414508954334302</v>
      </c>
      <c r="D10" t="s">
        <v>64</v>
      </c>
    </row>
    <row r="11" spans="1:4" x14ac:dyDescent="0.25">
      <c r="A11">
        <v>2016</v>
      </c>
      <c r="B11" t="s">
        <v>16</v>
      </c>
      <c r="C11" s="10">
        <v>52.414508954334302</v>
      </c>
      <c r="D11" t="s">
        <v>64</v>
      </c>
    </row>
    <row r="12" spans="1:4" x14ac:dyDescent="0.25">
      <c r="A12">
        <v>2016</v>
      </c>
      <c r="B12" t="s">
        <v>9</v>
      </c>
      <c r="C12" s="10">
        <v>52.414508954334302</v>
      </c>
      <c r="D12" t="s">
        <v>64</v>
      </c>
    </row>
    <row r="13" spans="1:4" x14ac:dyDescent="0.25">
      <c r="A13">
        <v>2017</v>
      </c>
      <c r="B13" t="s">
        <v>17</v>
      </c>
      <c r="C13" s="10">
        <v>63.672760483376898</v>
      </c>
      <c r="D13" t="s">
        <v>64</v>
      </c>
    </row>
    <row r="14" spans="1:4" x14ac:dyDescent="0.25">
      <c r="A14">
        <v>2017</v>
      </c>
      <c r="B14" t="s">
        <v>16</v>
      </c>
      <c r="C14" s="10">
        <v>63.672760483376898</v>
      </c>
      <c r="D14" t="s">
        <v>64</v>
      </c>
    </row>
    <row r="15" spans="1:4" x14ac:dyDescent="0.25">
      <c r="A15">
        <v>2017</v>
      </c>
      <c r="B15" t="s">
        <v>9</v>
      </c>
      <c r="C15" s="10">
        <v>63.672760483376898</v>
      </c>
      <c r="D15" t="s">
        <v>64</v>
      </c>
    </row>
    <row r="16" spans="1:4" x14ac:dyDescent="0.25">
      <c r="A16">
        <v>2018</v>
      </c>
      <c r="B16" t="s">
        <v>17</v>
      </c>
      <c r="C16" s="10">
        <v>81.756665337273205</v>
      </c>
      <c r="D16" t="s">
        <v>64</v>
      </c>
    </row>
    <row r="17" spans="1:4" x14ac:dyDescent="0.25">
      <c r="A17">
        <v>2018</v>
      </c>
      <c r="B17" t="s">
        <v>16</v>
      </c>
      <c r="C17" s="10">
        <v>81.756665337273205</v>
      </c>
      <c r="D17" t="s">
        <v>64</v>
      </c>
    </row>
    <row r="18" spans="1:4" x14ac:dyDescent="0.25">
      <c r="A18">
        <v>2018</v>
      </c>
      <c r="B18" t="s">
        <v>9</v>
      </c>
      <c r="C18" s="10">
        <v>81.756665337273205</v>
      </c>
      <c r="D18" t="s">
        <v>64</v>
      </c>
    </row>
    <row r="19" spans="1:4" x14ac:dyDescent="0.25">
      <c r="A19">
        <v>2019</v>
      </c>
      <c r="B19" t="s">
        <v>17</v>
      </c>
      <c r="C19" s="10">
        <v>72.584280586752598</v>
      </c>
      <c r="D19" t="s">
        <v>64</v>
      </c>
    </row>
    <row r="20" spans="1:4" x14ac:dyDescent="0.25">
      <c r="A20">
        <v>2019</v>
      </c>
      <c r="B20" t="s">
        <v>16</v>
      </c>
      <c r="C20" s="10">
        <v>72.584280586752598</v>
      </c>
      <c r="D20" t="s">
        <v>64</v>
      </c>
    </row>
    <row r="21" spans="1:4" x14ac:dyDescent="0.25">
      <c r="A21">
        <v>2019</v>
      </c>
      <c r="B21" t="s">
        <v>9</v>
      </c>
      <c r="C21" s="10">
        <v>72.584280586752598</v>
      </c>
      <c r="D21" t="s">
        <v>64</v>
      </c>
    </row>
    <row r="22" spans="1:4" x14ac:dyDescent="0.25">
      <c r="A22">
        <v>2020</v>
      </c>
      <c r="B22" t="s">
        <v>17</v>
      </c>
      <c r="C22" s="10">
        <v>46.427866537717598</v>
      </c>
      <c r="D22" t="s">
        <v>64</v>
      </c>
    </row>
    <row r="23" spans="1:4" x14ac:dyDescent="0.25">
      <c r="A23">
        <v>2020</v>
      </c>
      <c r="B23" t="s">
        <v>16</v>
      </c>
      <c r="C23" s="10">
        <v>46.427866537717598</v>
      </c>
      <c r="D23" t="s">
        <v>64</v>
      </c>
    </row>
    <row r="24" spans="1:4" x14ac:dyDescent="0.25">
      <c r="A24">
        <v>2020</v>
      </c>
      <c r="B24" t="s">
        <v>9</v>
      </c>
      <c r="C24" s="10">
        <v>46.427866537717598</v>
      </c>
      <c r="D24" t="s">
        <v>64</v>
      </c>
    </row>
    <row r="25" spans="1:4" x14ac:dyDescent="0.25">
      <c r="A25">
        <v>2021</v>
      </c>
      <c r="B25" t="s">
        <v>17</v>
      </c>
      <c r="C25" s="10">
        <v>75.781523672883793</v>
      </c>
      <c r="D25" t="s">
        <v>64</v>
      </c>
    </row>
    <row r="26" spans="1:4" x14ac:dyDescent="0.25">
      <c r="A26">
        <v>2021</v>
      </c>
      <c r="B26" t="s">
        <v>16</v>
      </c>
      <c r="C26" s="10">
        <v>75.781523672883793</v>
      </c>
      <c r="D26" t="s">
        <v>64</v>
      </c>
    </row>
    <row r="27" spans="1:4" x14ac:dyDescent="0.25">
      <c r="A27">
        <v>2021</v>
      </c>
      <c r="B27" t="s">
        <v>9</v>
      </c>
      <c r="C27" s="10">
        <v>75.781523672883793</v>
      </c>
      <c r="D27" t="s">
        <v>64</v>
      </c>
    </row>
    <row r="28" spans="1:4" x14ac:dyDescent="0.25">
      <c r="A28">
        <v>2022</v>
      </c>
      <c r="B28" t="s">
        <v>17</v>
      </c>
      <c r="C28" s="10">
        <v>100.94</v>
      </c>
      <c r="D28" t="s">
        <v>64</v>
      </c>
    </row>
    <row r="29" spans="1:4" x14ac:dyDescent="0.25">
      <c r="A29">
        <v>2022</v>
      </c>
      <c r="B29" t="s">
        <v>16</v>
      </c>
      <c r="C29" s="10">
        <v>100.94</v>
      </c>
      <c r="D29" t="s">
        <v>64</v>
      </c>
    </row>
    <row r="30" spans="1:4" x14ac:dyDescent="0.25">
      <c r="A30">
        <v>2022</v>
      </c>
      <c r="B30" t="s">
        <v>9</v>
      </c>
      <c r="C30" s="10">
        <v>100.94</v>
      </c>
      <c r="D30" t="s">
        <v>64</v>
      </c>
    </row>
    <row r="31" spans="1:4" x14ac:dyDescent="0.25">
      <c r="A31">
        <v>2023</v>
      </c>
      <c r="B31" t="s">
        <v>17</v>
      </c>
      <c r="C31" s="10">
        <v>85</v>
      </c>
      <c r="D31" t="s">
        <v>64</v>
      </c>
    </row>
    <row r="32" spans="1:4" x14ac:dyDescent="0.25">
      <c r="A32">
        <v>2023</v>
      </c>
      <c r="B32" t="s">
        <v>16</v>
      </c>
      <c r="C32" s="10">
        <v>85</v>
      </c>
      <c r="D32" t="s">
        <v>64</v>
      </c>
    </row>
    <row r="33" spans="1:4" x14ac:dyDescent="0.25">
      <c r="A33">
        <v>2023</v>
      </c>
      <c r="B33" t="s">
        <v>9</v>
      </c>
      <c r="C33" s="10">
        <v>85</v>
      </c>
      <c r="D33" t="s">
        <v>64</v>
      </c>
    </row>
    <row r="34" spans="1:4" x14ac:dyDescent="0.25">
      <c r="A34">
        <v>2024</v>
      </c>
      <c r="B34" t="s">
        <v>17</v>
      </c>
      <c r="C34" s="10">
        <v>80</v>
      </c>
      <c r="D34" t="s">
        <v>64</v>
      </c>
    </row>
    <row r="35" spans="1:4" x14ac:dyDescent="0.25">
      <c r="A35">
        <v>2024</v>
      </c>
      <c r="B35" t="s">
        <v>16</v>
      </c>
      <c r="C35" s="10">
        <v>80</v>
      </c>
      <c r="D35" t="s">
        <v>64</v>
      </c>
    </row>
    <row r="36" spans="1:4" x14ac:dyDescent="0.25">
      <c r="A36">
        <v>2024</v>
      </c>
      <c r="B36" t="s">
        <v>9</v>
      </c>
      <c r="C36" s="10">
        <v>80</v>
      </c>
      <c r="D36" t="s">
        <v>64</v>
      </c>
    </row>
    <row r="37" spans="1:4" x14ac:dyDescent="0.25">
      <c r="A37">
        <v>2025</v>
      </c>
      <c r="B37" t="s">
        <v>17</v>
      </c>
      <c r="C37" s="10">
        <v>79.1666666666667</v>
      </c>
      <c r="D37" t="s">
        <v>64</v>
      </c>
    </row>
    <row r="38" spans="1:4" x14ac:dyDescent="0.25">
      <c r="A38">
        <v>2025</v>
      </c>
      <c r="B38" t="s">
        <v>16</v>
      </c>
      <c r="C38" s="10">
        <v>77.3333333333333</v>
      </c>
      <c r="D38" t="s">
        <v>64</v>
      </c>
    </row>
    <row r="39" spans="1:4" x14ac:dyDescent="0.25">
      <c r="A39">
        <v>2025</v>
      </c>
      <c r="B39" t="s">
        <v>9</v>
      </c>
      <c r="C39" s="10">
        <v>72.5</v>
      </c>
      <c r="D39" t="s">
        <v>64</v>
      </c>
    </row>
    <row r="40" spans="1:4" x14ac:dyDescent="0.25">
      <c r="A40">
        <v>2026</v>
      </c>
      <c r="B40" t="s">
        <v>17</v>
      </c>
      <c r="C40" s="10">
        <v>78.3333333333333</v>
      </c>
      <c r="D40" t="s">
        <v>64</v>
      </c>
    </row>
    <row r="41" spans="1:4" x14ac:dyDescent="0.25">
      <c r="A41">
        <v>2026</v>
      </c>
      <c r="B41" t="s">
        <v>16</v>
      </c>
      <c r="C41" s="10">
        <v>74.6666666666667</v>
      </c>
      <c r="D41" t="s">
        <v>64</v>
      </c>
    </row>
    <row r="42" spans="1:4" x14ac:dyDescent="0.25">
      <c r="A42">
        <v>2026</v>
      </c>
      <c r="B42" t="s">
        <v>9</v>
      </c>
      <c r="C42" s="10">
        <v>65</v>
      </c>
      <c r="D42" t="s">
        <v>64</v>
      </c>
    </row>
    <row r="43" spans="1:4" x14ac:dyDescent="0.25">
      <c r="A43">
        <v>2027</v>
      </c>
      <c r="B43" t="s">
        <v>17</v>
      </c>
      <c r="C43" s="10">
        <v>77.5</v>
      </c>
      <c r="D43" t="s">
        <v>64</v>
      </c>
    </row>
    <row r="44" spans="1:4" x14ac:dyDescent="0.25">
      <c r="A44">
        <v>2027</v>
      </c>
      <c r="B44" t="s">
        <v>16</v>
      </c>
      <c r="C44" s="10">
        <v>72</v>
      </c>
      <c r="D44" t="s">
        <v>64</v>
      </c>
    </row>
    <row r="45" spans="1:4" x14ac:dyDescent="0.25">
      <c r="A45">
        <v>2027</v>
      </c>
      <c r="B45" t="s">
        <v>9</v>
      </c>
      <c r="C45" s="10">
        <v>57.5</v>
      </c>
      <c r="D45" t="s">
        <v>64</v>
      </c>
    </row>
    <row r="46" spans="1:4" x14ac:dyDescent="0.25">
      <c r="A46">
        <v>2028</v>
      </c>
      <c r="B46" t="s">
        <v>17</v>
      </c>
      <c r="C46" s="10">
        <v>76.6666666666667</v>
      </c>
      <c r="D46" t="s">
        <v>64</v>
      </c>
    </row>
    <row r="47" spans="1:4" x14ac:dyDescent="0.25">
      <c r="A47">
        <v>2028</v>
      </c>
      <c r="B47" t="s">
        <v>16</v>
      </c>
      <c r="C47" s="10">
        <v>69.3333333333333</v>
      </c>
      <c r="D47" t="s">
        <v>64</v>
      </c>
    </row>
    <row r="48" spans="1:4" x14ac:dyDescent="0.25">
      <c r="A48">
        <v>2028</v>
      </c>
      <c r="B48" t="s">
        <v>9</v>
      </c>
      <c r="C48" s="10">
        <v>50</v>
      </c>
      <c r="D48" t="s">
        <v>64</v>
      </c>
    </row>
    <row r="49" spans="1:4" x14ac:dyDescent="0.25">
      <c r="A49">
        <v>2029</v>
      </c>
      <c r="B49" t="s">
        <v>17</v>
      </c>
      <c r="C49" s="10">
        <v>75.8333333333334</v>
      </c>
      <c r="D49" t="s">
        <v>64</v>
      </c>
    </row>
    <row r="50" spans="1:4" x14ac:dyDescent="0.25">
      <c r="A50">
        <v>2029</v>
      </c>
      <c r="B50" t="s">
        <v>16</v>
      </c>
      <c r="C50" s="10">
        <v>66.6666666666666</v>
      </c>
      <c r="D50" t="s">
        <v>64</v>
      </c>
    </row>
    <row r="51" spans="1:4" x14ac:dyDescent="0.25">
      <c r="A51">
        <v>2029</v>
      </c>
      <c r="B51" t="s">
        <v>9</v>
      </c>
      <c r="C51" s="10">
        <v>42.5</v>
      </c>
      <c r="D51" t="s">
        <v>64</v>
      </c>
    </row>
    <row r="52" spans="1:4" x14ac:dyDescent="0.25">
      <c r="A52">
        <v>2030</v>
      </c>
      <c r="B52" t="s">
        <v>17</v>
      </c>
      <c r="C52" s="10">
        <v>75</v>
      </c>
      <c r="D52" t="s">
        <v>64</v>
      </c>
    </row>
    <row r="53" spans="1:4" x14ac:dyDescent="0.25">
      <c r="A53">
        <v>2030</v>
      </c>
      <c r="B53" t="s">
        <v>16</v>
      </c>
      <c r="C53" s="10">
        <v>64</v>
      </c>
      <c r="D53" t="s">
        <v>64</v>
      </c>
    </row>
    <row r="54" spans="1:4" x14ac:dyDescent="0.25">
      <c r="A54">
        <v>2030</v>
      </c>
      <c r="B54" t="s">
        <v>9</v>
      </c>
      <c r="C54" s="10">
        <v>35</v>
      </c>
      <c r="D54" t="s">
        <v>64</v>
      </c>
    </row>
    <row r="55" spans="1:4" x14ac:dyDescent="0.25">
      <c r="A55">
        <v>2031</v>
      </c>
      <c r="B55" t="s">
        <v>17</v>
      </c>
      <c r="C55" s="10">
        <v>75</v>
      </c>
      <c r="D55" t="s">
        <v>64</v>
      </c>
    </row>
    <row r="56" spans="1:4" x14ac:dyDescent="0.25">
      <c r="A56">
        <v>2031</v>
      </c>
      <c r="B56" t="s">
        <v>16</v>
      </c>
      <c r="C56" s="10">
        <v>63.8</v>
      </c>
      <c r="D56" t="s">
        <v>64</v>
      </c>
    </row>
    <row r="57" spans="1:4" x14ac:dyDescent="0.25">
      <c r="A57">
        <v>2031</v>
      </c>
      <c r="B57" t="s">
        <v>9</v>
      </c>
      <c r="C57" s="10">
        <v>34.450000000000003</v>
      </c>
      <c r="D57" t="s">
        <v>64</v>
      </c>
    </row>
    <row r="58" spans="1:4" x14ac:dyDescent="0.25">
      <c r="A58">
        <v>2032</v>
      </c>
      <c r="B58" t="s">
        <v>17</v>
      </c>
      <c r="C58" s="10">
        <v>75</v>
      </c>
      <c r="D58" t="s">
        <v>64</v>
      </c>
    </row>
    <row r="59" spans="1:4" x14ac:dyDescent="0.25">
      <c r="A59">
        <v>2032</v>
      </c>
      <c r="B59" t="s">
        <v>16</v>
      </c>
      <c r="C59" s="10">
        <v>63.6</v>
      </c>
      <c r="D59" t="s">
        <v>64</v>
      </c>
    </row>
    <row r="60" spans="1:4" x14ac:dyDescent="0.25">
      <c r="A60">
        <v>2032</v>
      </c>
      <c r="B60" t="s">
        <v>9</v>
      </c>
      <c r="C60" s="10">
        <v>33.9</v>
      </c>
      <c r="D60" t="s">
        <v>64</v>
      </c>
    </row>
    <row r="61" spans="1:4" x14ac:dyDescent="0.25">
      <c r="A61">
        <v>2033</v>
      </c>
      <c r="B61" t="s">
        <v>17</v>
      </c>
      <c r="C61" s="10">
        <v>75</v>
      </c>
      <c r="D61" t="s">
        <v>64</v>
      </c>
    </row>
    <row r="62" spans="1:4" x14ac:dyDescent="0.25">
      <c r="A62">
        <v>2033</v>
      </c>
      <c r="B62" t="s">
        <v>16</v>
      </c>
      <c r="C62" s="10">
        <v>63.4</v>
      </c>
      <c r="D62" t="s">
        <v>64</v>
      </c>
    </row>
    <row r="63" spans="1:4" x14ac:dyDescent="0.25">
      <c r="A63">
        <v>2033</v>
      </c>
      <c r="B63" t="s">
        <v>9</v>
      </c>
      <c r="C63" s="10">
        <v>33.35</v>
      </c>
      <c r="D63" t="s">
        <v>64</v>
      </c>
    </row>
    <row r="64" spans="1:4" x14ac:dyDescent="0.25">
      <c r="A64">
        <v>2034</v>
      </c>
      <c r="B64" t="s">
        <v>17</v>
      </c>
      <c r="C64" s="10">
        <v>75</v>
      </c>
      <c r="D64" t="s">
        <v>64</v>
      </c>
    </row>
    <row r="65" spans="1:4" x14ac:dyDescent="0.25">
      <c r="A65">
        <v>2034</v>
      </c>
      <c r="B65" t="s">
        <v>16</v>
      </c>
      <c r="C65" s="10">
        <v>63.2</v>
      </c>
      <c r="D65" t="s">
        <v>64</v>
      </c>
    </row>
    <row r="66" spans="1:4" x14ac:dyDescent="0.25">
      <c r="A66">
        <v>2034</v>
      </c>
      <c r="B66" t="s">
        <v>9</v>
      </c>
      <c r="C66" s="10">
        <v>32.799999999999997</v>
      </c>
      <c r="D66" t="s">
        <v>64</v>
      </c>
    </row>
    <row r="67" spans="1:4" x14ac:dyDescent="0.25">
      <c r="A67">
        <v>2035</v>
      </c>
      <c r="B67" t="s">
        <v>17</v>
      </c>
      <c r="C67" s="10">
        <v>75</v>
      </c>
      <c r="D67" t="s">
        <v>64</v>
      </c>
    </row>
    <row r="68" spans="1:4" x14ac:dyDescent="0.25">
      <c r="A68">
        <v>2035</v>
      </c>
      <c r="B68" t="s">
        <v>16</v>
      </c>
      <c r="C68" s="10">
        <v>63</v>
      </c>
      <c r="D68" t="s">
        <v>64</v>
      </c>
    </row>
    <row r="69" spans="1:4" x14ac:dyDescent="0.25">
      <c r="A69">
        <v>2035</v>
      </c>
      <c r="B69" t="s">
        <v>9</v>
      </c>
      <c r="C69" s="10">
        <v>32.25</v>
      </c>
      <c r="D69" t="s">
        <v>64</v>
      </c>
    </row>
    <row r="70" spans="1:4" x14ac:dyDescent="0.25">
      <c r="A70">
        <v>2036</v>
      </c>
      <c r="B70" t="s">
        <v>17</v>
      </c>
      <c r="C70" s="10">
        <v>75</v>
      </c>
      <c r="D70" t="s">
        <v>64</v>
      </c>
    </row>
    <row r="71" spans="1:4" x14ac:dyDescent="0.25">
      <c r="A71">
        <v>2036</v>
      </c>
      <c r="B71" t="s">
        <v>16</v>
      </c>
      <c r="C71" s="10">
        <v>62.8</v>
      </c>
      <c r="D71" t="s">
        <v>64</v>
      </c>
    </row>
    <row r="72" spans="1:4" x14ac:dyDescent="0.25">
      <c r="A72">
        <v>2036</v>
      </c>
      <c r="B72" t="s">
        <v>9</v>
      </c>
      <c r="C72" s="10">
        <v>31.7</v>
      </c>
      <c r="D72" t="s">
        <v>64</v>
      </c>
    </row>
    <row r="73" spans="1:4" x14ac:dyDescent="0.25">
      <c r="A73">
        <v>2037</v>
      </c>
      <c r="B73" t="s">
        <v>17</v>
      </c>
      <c r="C73" s="10">
        <v>75</v>
      </c>
      <c r="D73" t="s">
        <v>64</v>
      </c>
    </row>
    <row r="74" spans="1:4" x14ac:dyDescent="0.25">
      <c r="A74">
        <v>2037</v>
      </c>
      <c r="B74" t="s">
        <v>16</v>
      </c>
      <c r="C74" s="10">
        <v>62.6</v>
      </c>
      <c r="D74" t="s">
        <v>64</v>
      </c>
    </row>
    <row r="75" spans="1:4" x14ac:dyDescent="0.25">
      <c r="A75">
        <v>2037</v>
      </c>
      <c r="B75" t="s">
        <v>9</v>
      </c>
      <c r="C75" s="10">
        <v>31.15</v>
      </c>
      <c r="D75" t="s">
        <v>64</v>
      </c>
    </row>
    <row r="76" spans="1:4" x14ac:dyDescent="0.25">
      <c r="A76">
        <v>2038</v>
      </c>
      <c r="B76" t="s">
        <v>17</v>
      </c>
      <c r="C76" s="10">
        <v>75</v>
      </c>
      <c r="D76" t="s">
        <v>64</v>
      </c>
    </row>
    <row r="77" spans="1:4" x14ac:dyDescent="0.25">
      <c r="A77">
        <v>2038</v>
      </c>
      <c r="B77" t="s">
        <v>16</v>
      </c>
      <c r="C77" s="10">
        <v>62.4</v>
      </c>
      <c r="D77" t="s">
        <v>64</v>
      </c>
    </row>
    <row r="78" spans="1:4" x14ac:dyDescent="0.25">
      <c r="A78">
        <v>2038</v>
      </c>
      <c r="B78" t="s">
        <v>9</v>
      </c>
      <c r="C78" s="10">
        <v>30.6</v>
      </c>
      <c r="D78" t="s">
        <v>64</v>
      </c>
    </row>
    <row r="79" spans="1:4" x14ac:dyDescent="0.25">
      <c r="A79">
        <v>2039</v>
      </c>
      <c r="B79" t="s">
        <v>17</v>
      </c>
      <c r="C79" s="10">
        <v>75</v>
      </c>
      <c r="D79" t="s">
        <v>64</v>
      </c>
    </row>
    <row r="80" spans="1:4" x14ac:dyDescent="0.25">
      <c r="A80">
        <v>2039</v>
      </c>
      <c r="B80" t="s">
        <v>16</v>
      </c>
      <c r="C80" s="10">
        <v>62.2</v>
      </c>
      <c r="D80" t="s">
        <v>64</v>
      </c>
    </row>
    <row r="81" spans="1:4" x14ac:dyDescent="0.25">
      <c r="A81">
        <v>2039</v>
      </c>
      <c r="B81" t="s">
        <v>9</v>
      </c>
      <c r="C81" s="10">
        <v>30.05</v>
      </c>
      <c r="D81" t="s">
        <v>64</v>
      </c>
    </row>
    <row r="82" spans="1:4" x14ac:dyDescent="0.25">
      <c r="A82">
        <v>2040</v>
      </c>
      <c r="B82" t="s">
        <v>17</v>
      </c>
      <c r="C82" s="10">
        <v>75</v>
      </c>
      <c r="D82" t="s">
        <v>64</v>
      </c>
    </row>
    <row r="83" spans="1:4" x14ac:dyDescent="0.25">
      <c r="A83">
        <v>2040</v>
      </c>
      <c r="B83" t="s">
        <v>16</v>
      </c>
      <c r="C83" s="10">
        <v>62</v>
      </c>
      <c r="D83" t="s">
        <v>64</v>
      </c>
    </row>
    <row r="84" spans="1:4" x14ac:dyDescent="0.25">
      <c r="A84">
        <v>2040</v>
      </c>
      <c r="B84" t="s">
        <v>9</v>
      </c>
      <c r="C84" s="10">
        <v>29.5</v>
      </c>
      <c r="D84" t="s">
        <v>64</v>
      </c>
    </row>
    <row r="85" spans="1:4" x14ac:dyDescent="0.25">
      <c r="A85">
        <v>2041</v>
      </c>
      <c r="B85" t="s">
        <v>17</v>
      </c>
      <c r="C85" s="10">
        <v>75</v>
      </c>
      <c r="D85" t="s">
        <v>64</v>
      </c>
    </row>
    <row r="86" spans="1:4" x14ac:dyDescent="0.25">
      <c r="A86">
        <v>2041</v>
      </c>
      <c r="B86" t="s">
        <v>16</v>
      </c>
      <c r="C86" s="10">
        <v>61.8</v>
      </c>
      <c r="D86" t="s">
        <v>64</v>
      </c>
    </row>
    <row r="87" spans="1:4" x14ac:dyDescent="0.25">
      <c r="A87">
        <v>2041</v>
      </c>
      <c r="B87" t="s">
        <v>9</v>
      </c>
      <c r="C87" s="10">
        <v>28.95</v>
      </c>
      <c r="D87" t="s">
        <v>64</v>
      </c>
    </row>
    <row r="88" spans="1:4" x14ac:dyDescent="0.25">
      <c r="A88">
        <v>2042</v>
      </c>
      <c r="B88" t="s">
        <v>17</v>
      </c>
      <c r="C88" s="10">
        <v>75</v>
      </c>
      <c r="D88" t="s">
        <v>64</v>
      </c>
    </row>
    <row r="89" spans="1:4" x14ac:dyDescent="0.25">
      <c r="A89">
        <v>2042</v>
      </c>
      <c r="B89" t="s">
        <v>16</v>
      </c>
      <c r="C89" s="10">
        <v>61.6</v>
      </c>
      <c r="D89" t="s">
        <v>64</v>
      </c>
    </row>
    <row r="90" spans="1:4" x14ac:dyDescent="0.25">
      <c r="A90">
        <v>2042</v>
      </c>
      <c r="B90" t="s">
        <v>9</v>
      </c>
      <c r="C90" s="10">
        <v>28.4</v>
      </c>
      <c r="D90" t="s">
        <v>64</v>
      </c>
    </row>
    <row r="91" spans="1:4" x14ac:dyDescent="0.25">
      <c r="A91">
        <v>2043</v>
      </c>
      <c r="B91" t="s">
        <v>17</v>
      </c>
      <c r="C91" s="10">
        <v>75</v>
      </c>
      <c r="D91" t="s">
        <v>64</v>
      </c>
    </row>
    <row r="92" spans="1:4" x14ac:dyDescent="0.25">
      <c r="A92">
        <v>2043</v>
      </c>
      <c r="B92" t="s">
        <v>16</v>
      </c>
      <c r="C92" s="10">
        <v>61.4</v>
      </c>
      <c r="D92" t="s">
        <v>64</v>
      </c>
    </row>
    <row r="93" spans="1:4" x14ac:dyDescent="0.25">
      <c r="A93">
        <v>2043</v>
      </c>
      <c r="B93" t="s">
        <v>9</v>
      </c>
      <c r="C93" s="10">
        <v>27.85</v>
      </c>
      <c r="D93" t="s">
        <v>64</v>
      </c>
    </row>
    <row r="94" spans="1:4" x14ac:dyDescent="0.25">
      <c r="A94">
        <v>2044</v>
      </c>
      <c r="B94" t="s">
        <v>17</v>
      </c>
      <c r="C94" s="10">
        <v>75</v>
      </c>
      <c r="D94" t="s">
        <v>64</v>
      </c>
    </row>
    <row r="95" spans="1:4" x14ac:dyDescent="0.25">
      <c r="A95">
        <v>2044</v>
      </c>
      <c r="B95" t="s">
        <v>16</v>
      </c>
      <c r="C95" s="10">
        <v>61.2</v>
      </c>
      <c r="D95" t="s">
        <v>64</v>
      </c>
    </row>
    <row r="96" spans="1:4" x14ac:dyDescent="0.25">
      <c r="A96">
        <v>2044</v>
      </c>
      <c r="B96" t="s">
        <v>9</v>
      </c>
      <c r="C96" s="10">
        <v>27.3</v>
      </c>
      <c r="D96" t="s">
        <v>64</v>
      </c>
    </row>
    <row r="97" spans="1:4" x14ac:dyDescent="0.25">
      <c r="A97">
        <v>2045</v>
      </c>
      <c r="B97" t="s">
        <v>17</v>
      </c>
      <c r="C97" s="10">
        <v>75</v>
      </c>
      <c r="D97" t="s">
        <v>64</v>
      </c>
    </row>
    <row r="98" spans="1:4" x14ac:dyDescent="0.25">
      <c r="A98">
        <v>2045</v>
      </c>
      <c r="B98" t="s">
        <v>16</v>
      </c>
      <c r="C98" s="10">
        <v>61</v>
      </c>
      <c r="D98" t="s">
        <v>64</v>
      </c>
    </row>
    <row r="99" spans="1:4" x14ac:dyDescent="0.25">
      <c r="A99">
        <v>2045</v>
      </c>
      <c r="B99" t="s">
        <v>9</v>
      </c>
      <c r="C99" s="10">
        <v>26.75</v>
      </c>
      <c r="D99" t="s">
        <v>64</v>
      </c>
    </row>
    <row r="100" spans="1:4" x14ac:dyDescent="0.25">
      <c r="A100">
        <v>2046</v>
      </c>
      <c r="B100" t="s">
        <v>17</v>
      </c>
      <c r="C100" s="10">
        <v>75</v>
      </c>
      <c r="D100" t="s">
        <v>64</v>
      </c>
    </row>
    <row r="101" spans="1:4" x14ac:dyDescent="0.25">
      <c r="A101">
        <v>2046</v>
      </c>
      <c r="B101" t="s">
        <v>16</v>
      </c>
      <c r="C101" s="10">
        <v>60.8</v>
      </c>
      <c r="D101" t="s">
        <v>64</v>
      </c>
    </row>
    <row r="102" spans="1:4" x14ac:dyDescent="0.25">
      <c r="A102">
        <v>2046</v>
      </c>
      <c r="B102" t="s">
        <v>9</v>
      </c>
      <c r="C102" s="10">
        <v>26.2</v>
      </c>
      <c r="D102" t="s">
        <v>64</v>
      </c>
    </row>
    <row r="103" spans="1:4" x14ac:dyDescent="0.25">
      <c r="A103">
        <v>2047</v>
      </c>
      <c r="B103" t="s">
        <v>17</v>
      </c>
      <c r="C103" s="10">
        <v>75</v>
      </c>
      <c r="D103" t="s">
        <v>64</v>
      </c>
    </row>
    <row r="104" spans="1:4" x14ac:dyDescent="0.25">
      <c r="A104">
        <v>2047</v>
      </c>
      <c r="B104" t="s">
        <v>16</v>
      </c>
      <c r="C104" s="10">
        <v>60.6</v>
      </c>
      <c r="D104" t="s">
        <v>64</v>
      </c>
    </row>
    <row r="105" spans="1:4" x14ac:dyDescent="0.25">
      <c r="A105">
        <v>2047</v>
      </c>
      <c r="B105" t="s">
        <v>9</v>
      </c>
      <c r="C105" s="10">
        <v>25.65</v>
      </c>
      <c r="D105" t="s">
        <v>64</v>
      </c>
    </row>
    <row r="106" spans="1:4" x14ac:dyDescent="0.25">
      <c r="A106">
        <v>2048</v>
      </c>
      <c r="B106" t="s">
        <v>17</v>
      </c>
      <c r="C106" s="10">
        <v>75</v>
      </c>
      <c r="D106" t="s">
        <v>64</v>
      </c>
    </row>
    <row r="107" spans="1:4" x14ac:dyDescent="0.25">
      <c r="A107">
        <v>2048</v>
      </c>
      <c r="B107" t="s">
        <v>16</v>
      </c>
      <c r="C107" s="10">
        <v>60.399999999999899</v>
      </c>
      <c r="D107" t="s">
        <v>64</v>
      </c>
    </row>
    <row r="108" spans="1:4" x14ac:dyDescent="0.25">
      <c r="A108">
        <v>2048</v>
      </c>
      <c r="B108" t="s">
        <v>9</v>
      </c>
      <c r="C108" s="10">
        <v>25.1</v>
      </c>
      <c r="D108" t="s">
        <v>64</v>
      </c>
    </row>
    <row r="109" spans="1:4" x14ac:dyDescent="0.25">
      <c r="A109">
        <v>2049</v>
      </c>
      <c r="B109" t="s">
        <v>17</v>
      </c>
      <c r="C109" s="10">
        <v>75</v>
      </c>
      <c r="D109" t="s">
        <v>64</v>
      </c>
    </row>
    <row r="110" spans="1:4" x14ac:dyDescent="0.25">
      <c r="A110">
        <v>2049</v>
      </c>
      <c r="B110" t="s">
        <v>16</v>
      </c>
      <c r="C110" s="10">
        <v>60.199999999999903</v>
      </c>
      <c r="D110" t="s">
        <v>64</v>
      </c>
    </row>
    <row r="111" spans="1:4" x14ac:dyDescent="0.25">
      <c r="A111">
        <v>2049</v>
      </c>
      <c r="B111" t="s">
        <v>9</v>
      </c>
      <c r="C111" s="10">
        <v>24.55</v>
      </c>
      <c r="D111" t="s">
        <v>64</v>
      </c>
    </row>
    <row r="112" spans="1:4" x14ac:dyDescent="0.25">
      <c r="A112">
        <v>2050</v>
      </c>
      <c r="B112" t="s">
        <v>17</v>
      </c>
      <c r="C112" s="10">
        <v>75</v>
      </c>
      <c r="D112" t="s">
        <v>64</v>
      </c>
    </row>
    <row r="113" spans="1:4" x14ac:dyDescent="0.25">
      <c r="A113">
        <v>2050</v>
      </c>
      <c r="B113" t="s">
        <v>16</v>
      </c>
      <c r="C113" s="10">
        <v>60</v>
      </c>
      <c r="D113" t="s">
        <v>64</v>
      </c>
    </row>
    <row r="114" spans="1:4" x14ac:dyDescent="0.25">
      <c r="A114">
        <v>2050</v>
      </c>
      <c r="B114" t="s">
        <v>9</v>
      </c>
      <c r="C114" s="10">
        <v>24</v>
      </c>
      <c r="D114" t="s">
        <v>64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4"/>
  <sheetViews>
    <sheetView workbookViewId="0"/>
  </sheetViews>
  <sheetFormatPr defaultColWidth="11.5703125" defaultRowHeight="15" x14ac:dyDescent="0.25"/>
  <sheetData>
    <row r="1" spans="1:4" x14ac:dyDescent="0.25">
      <c r="A1" s="15" t="s">
        <v>65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2015</v>
      </c>
      <c r="B7" t="s">
        <v>17</v>
      </c>
      <c r="C7" s="10">
        <v>3.1829277101526801</v>
      </c>
      <c r="D7" t="s">
        <v>66</v>
      </c>
    </row>
    <row r="8" spans="1:4" x14ac:dyDescent="0.25">
      <c r="A8">
        <v>2015</v>
      </c>
      <c r="B8" t="s">
        <v>16</v>
      </c>
      <c r="C8" s="10">
        <v>3.1829277101526801</v>
      </c>
      <c r="D8" t="s">
        <v>66</v>
      </c>
    </row>
    <row r="9" spans="1:4" x14ac:dyDescent="0.25">
      <c r="A9">
        <v>2015</v>
      </c>
      <c r="B9" t="s">
        <v>9</v>
      </c>
      <c r="C9" s="10">
        <v>3.1829277101526801</v>
      </c>
      <c r="D9" t="s">
        <v>66</v>
      </c>
    </row>
    <row r="10" spans="1:4" x14ac:dyDescent="0.25">
      <c r="A10">
        <v>2016</v>
      </c>
      <c r="B10" t="s">
        <v>17</v>
      </c>
      <c r="C10" s="10">
        <v>3.00778274978004</v>
      </c>
      <c r="D10" t="s">
        <v>66</v>
      </c>
    </row>
    <row r="11" spans="1:4" x14ac:dyDescent="0.25">
      <c r="A11">
        <v>2016</v>
      </c>
      <c r="B11" t="s">
        <v>16</v>
      </c>
      <c r="C11" s="10">
        <v>3.00778274978004</v>
      </c>
      <c r="D11" t="s">
        <v>66</v>
      </c>
    </row>
    <row r="12" spans="1:4" x14ac:dyDescent="0.25">
      <c r="A12">
        <v>2016</v>
      </c>
      <c r="B12" t="s">
        <v>9</v>
      </c>
      <c r="C12" s="10">
        <v>3.00778274978004</v>
      </c>
      <c r="D12" t="s">
        <v>66</v>
      </c>
    </row>
    <row r="13" spans="1:4" x14ac:dyDescent="0.25">
      <c r="A13">
        <v>2017</v>
      </c>
      <c r="B13" t="s">
        <v>17</v>
      </c>
      <c r="C13" s="10">
        <v>3.5151690148688499</v>
      </c>
      <c r="D13" t="s">
        <v>66</v>
      </c>
    </row>
    <row r="14" spans="1:4" x14ac:dyDescent="0.25">
      <c r="A14">
        <v>2017</v>
      </c>
      <c r="B14" t="s">
        <v>16</v>
      </c>
      <c r="C14" s="10">
        <v>3.5151690148688499</v>
      </c>
      <c r="D14" t="s">
        <v>66</v>
      </c>
    </row>
    <row r="15" spans="1:4" x14ac:dyDescent="0.25">
      <c r="A15">
        <v>2017</v>
      </c>
      <c r="B15" t="s">
        <v>9</v>
      </c>
      <c r="C15" s="10">
        <v>3.5151690148688499</v>
      </c>
      <c r="D15" t="s">
        <v>66</v>
      </c>
    </row>
    <row r="16" spans="1:4" x14ac:dyDescent="0.25">
      <c r="A16">
        <v>2018</v>
      </c>
      <c r="B16" t="s">
        <v>17</v>
      </c>
      <c r="C16" s="10">
        <v>3.61653554012653</v>
      </c>
      <c r="D16" t="s">
        <v>66</v>
      </c>
    </row>
    <row r="17" spans="1:4" x14ac:dyDescent="0.25">
      <c r="A17">
        <v>2018</v>
      </c>
      <c r="B17" t="s">
        <v>16</v>
      </c>
      <c r="C17" s="10">
        <v>3.61653554012653</v>
      </c>
      <c r="D17" t="s">
        <v>66</v>
      </c>
    </row>
    <row r="18" spans="1:4" x14ac:dyDescent="0.25">
      <c r="A18">
        <v>2018</v>
      </c>
      <c r="B18" t="s">
        <v>9</v>
      </c>
      <c r="C18" s="10">
        <v>3.61653554012653</v>
      </c>
      <c r="D18" t="s">
        <v>66</v>
      </c>
    </row>
    <row r="19" spans="1:4" x14ac:dyDescent="0.25">
      <c r="A19">
        <v>2019</v>
      </c>
      <c r="B19" t="s">
        <v>17</v>
      </c>
      <c r="C19" s="10">
        <v>2.89930993329118</v>
      </c>
      <c r="D19" t="s">
        <v>66</v>
      </c>
    </row>
    <row r="20" spans="1:4" x14ac:dyDescent="0.25">
      <c r="A20">
        <v>2019</v>
      </c>
      <c r="B20" t="s">
        <v>16</v>
      </c>
      <c r="C20" s="10">
        <v>2.89930993329118</v>
      </c>
      <c r="D20" t="s">
        <v>66</v>
      </c>
    </row>
    <row r="21" spans="1:4" x14ac:dyDescent="0.25">
      <c r="A21">
        <v>2019</v>
      </c>
      <c r="B21" t="s">
        <v>9</v>
      </c>
      <c r="C21" s="10">
        <v>2.89930993329118</v>
      </c>
      <c r="D21" t="s">
        <v>66</v>
      </c>
    </row>
    <row r="22" spans="1:4" x14ac:dyDescent="0.25">
      <c r="A22">
        <v>2020</v>
      </c>
      <c r="B22" t="s">
        <v>17</v>
      </c>
      <c r="C22" s="10">
        <v>2.2606996659046898</v>
      </c>
      <c r="D22" t="s">
        <v>66</v>
      </c>
    </row>
    <row r="23" spans="1:4" x14ac:dyDescent="0.25">
      <c r="A23">
        <v>2020</v>
      </c>
      <c r="B23" t="s">
        <v>16</v>
      </c>
      <c r="C23" s="10">
        <v>2.2606996659046898</v>
      </c>
      <c r="D23" t="s">
        <v>66</v>
      </c>
    </row>
    <row r="24" spans="1:4" x14ac:dyDescent="0.25">
      <c r="A24">
        <v>2020</v>
      </c>
      <c r="B24" t="s">
        <v>9</v>
      </c>
      <c r="C24" s="10">
        <v>2.2606996659046898</v>
      </c>
      <c r="D24" t="s">
        <v>66</v>
      </c>
    </row>
    <row r="25" spans="1:4" x14ac:dyDescent="0.25">
      <c r="A25">
        <v>2021</v>
      </c>
      <c r="B25" t="s">
        <v>17</v>
      </c>
      <c r="C25" s="10">
        <v>4.1797962697274</v>
      </c>
      <c r="D25" t="s">
        <v>66</v>
      </c>
    </row>
    <row r="26" spans="1:4" x14ac:dyDescent="0.25">
      <c r="A26">
        <v>2021</v>
      </c>
      <c r="B26" t="s">
        <v>16</v>
      </c>
      <c r="C26" s="10">
        <v>4.1797962697274</v>
      </c>
      <c r="D26" t="s">
        <v>66</v>
      </c>
    </row>
    <row r="27" spans="1:4" x14ac:dyDescent="0.25">
      <c r="A27">
        <v>2021</v>
      </c>
      <c r="B27" t="s">
        <v>9</v>
      </c>
      <c r="C27" s="10">
        <v>4.1797962697274</v>
      </c>
      <c r="D27" t="s">
        <v>66</v>
      </c>
    </row>
    <row r="28" spans="1:4" x14ac:dyDescent="0.25">
      <c r="A28">
        <v>2022</v>
      </c>
      <c r="B28" t="s">
        <v>17</v>
      </c>
      <c r="C28" s="10">
        <v>6.42</v>
      </c>
      <c r="D28" t="s">
        <v>66</v>
      </c>
    </row>
    <row r="29" spans="1:4" x14ac:dyDescent="0.25">
      <c r="A29">
        <v>2022</v>
      </c>
      <c r="B29" t="s">
        <v>16</v>
      </c>
      <c r="C29" s="10">
        <v>6.42</v>
      </c>
      <c r="D29" t="s">
        <v>66</v>
      </c>
    </row>
    <row r="30" spans="1:4" x14ac:dyDescent="0.25">
      <c r="A30">
        <v>2022</v>
      </c>
      <c r="B30" t="s">
        <v>9</v>
      </c>
      <c r="C30" s="10">
        <v>6.42</v>
      </c>
      <c r="D30" t="s">
        <v>66</v>
      </c>
    </row>
    <row r="31" spans="1:4" x14ac:dyDescent="0.25">
      <c r="A31">
        <v>2023</v>
      </c>
      <c r="B31" t="s">
        <v>17</v>
      </c>
      <c r="C31" s="10">
        <v>3.2</v>
      </c>
      <c r="D31" t="s">
        <v>66</v>
      </c>
    </row>
    <row r="32" spans="1:4" x14ac:dyDescent="0.25">
      <c r="A32">
        <v>2023</v>
      </c>
      <c r="B32" t="s">
        <v>16</v>
      </c>
      <c r="C32" s="10">
        <v>3.2</v>
      </c>
      <c r="D32" t="s">
        <v>66</v>
      </c>
    </row>
    <row r="33" spans="1:4" x14ac:dyDescent="0.25">
      <c r="A33">
        <v>2023</v>
      </c>
      <c r="B33" t="s">
        <v>9</v>
      </c>
      <c r="C33" s="10">
        <v>3.2</v>
      </c>
      <c r="D33" t="s">
        <v>66</v>
      </c>
    </row>
    <row r="34" spans="1:4" x14ac:dyDescent="0.25">
      <c r="A34">
        <v>2024</v>
      </c>
      <c r="B34" t="s">
        <v>17</v>
      </c>
      <c r="C34" s="10">
        <v>3.7</v>
      </c>
      <c r="D34" t="s">
        <v>66</v>
      </c>
    </row>
    <row r="35" spans="1:4" x14ac:dyDescent="0.25">
      <c r="A35">
        <v>2024</v>
      </c>
      <c r="B35" t="s">
        <v>16</v>
      </c>
      <c r="C35" s="10">
        <v>3.7</v>
      </c>
      <c r="D35" t="s">
        <v>66</v>
      </c>
    </row>
    <row r="36" spans="1:4" x14ac:dyDescent="0.25">
      <c r="A36">
        <v>2024</v>
      </c>
      <c r="B36" t="s">
        <v>9</v>
      </c>
      <c r="C36" s="10">
        <v>3.7</v>
      </c>
      <c r="D36" t="s">
        <v>66</v>
      </c>
    </row>
    <row r="37" spans="1:4" x14ac:dyDescent="0.25">
      <c r="A37">
        <v>2025</v>
      </c>
      <c r="B37" t="s">
        <v>17</v>
      </c>
      <c r="C37" s="10">
        <v>3.75</v>
      </c>
      <c r="D37" t="s">
        <v>66</v>
      </c>
    </row>
    <row r="38" spans="1:4" x14ac:dyDescent="0.25">
      <c r="A38">
        <v>2025</v>
      </c>
      <c r="B38" t="s">
        <v>16</v>
      </c>
      <c r="C38" s="10">
        <v>3.75</v>
      </c>
      <c r="D38" t="s">
        <v>66</v>
      </c>
    </row>
    <row r="39" spans="1:4" x14ac:dyDescent="0.25">
      <c r="A39">
        <v>2025</v>
      </c>
      <c r="B39" t="s">
        <v>9</v>
      </c>
      <c r="C39" s="10">
        <v>3.6666666666666701</v>
      </c>
      <c r="D39" t="s">
        <v>66</v>
      </c>
    </row>
    <row r="40" spans="1:4" x14ac:dyDescent="0.25">
      <c r="A40">
        <v>2026</v>
      </c>
      <c r="B40" t="s">
        <v>17</v>
      </c>
      <c r="C40" s="10">
        <v>3.75</v>
      </c>
      <c r="D40" t="s">
        <v>66</v>
      </c>
    </row>
    <row r="41" spans="1:4" x14ac:dyDescent="0.25">
      <c r="A41">
        <v>2026</v>
      </c>
      <c r="B41" t="s">
        <v>16</v>
      </c>
      <c r="C41" s="10">
        <v>3.74</v>
      </c>
      <c r="D41" t="s">
        <v>66</v>
      </c>
    </row>
    <row r="42" spans="1:4" x14ac:dyDescent="0.25">
      <c r="A42">
        <v>2026</v>
      </c>
      <c r="B42" t="s">
        <v>9</v>
      </c>
      <c r="C42" s="10">
        <v>3.3333333333333299</v>
      </c>
      <c r="D42" t="s">
        <v>66</v>
      </c>
    </row>
    <row r="43" spans="1:4" x14ac:dyDescent="0.25">
      <c r="A43">
        <v>2027</v>
      </c>
      <c r="B43" t="s">
        <v>17</v>
      </c>
      <c r="C43" s="10">
        <v>3.75</v>
      </c>
      <c r="D43" t="s">
        <v>66</v>
      </c>
    </row>
    <row r="44" spans="1:4" x14ac:dyDescent="0.25">
      <c r="A44">
        <v>2027</v>
      </c>
      <c r="B44" t="s">
        <v>16</v>
      </c>
      <c r="C44" s="10">
        <v>3.73</v>
      </c>
      <c r="D44" t="s">
        <v>66</v>
      </c>
    </row>
    <row r="45" spans="1:4" x14ac:dyDescent="0.25">
      <c r="A45">
        <v>2027</v>
      </c>
      <c r="B45" t="s">
        <v>9</v>
      </c>
      <c r="C45" s="10">
        <v>3</v>
      </c>
      <c r="D45" t="s">
        <v>66</v>
      </c>
    </row>
    <row r="46" spans="1:4" x14ac:dyDescent="0.25">
      <c r="A46">
        <v>2028</v>
      </c>
      <c r="B46" t="s">
        <v>17</v>
      </c>
      <c r="C46" s="10">
        <v>3.75</v>
      </c>
      <c r="D46" t="s">
        <v>66</v>
      </c>
    </row>
    <row r="47" spans="1:4" x14ac:dyDescent="0.25">
      <c r="A47">
        <v>2028</v>
      </c>
      <c r="B47" t="s">
        <v>16</v>
      </c>
      <c r="C47" s="10">
        <v>3.72</v>
      </c>
      <c r="D47" t="s">
        <v>66</v>
      </c>
    </row>
    <row r="48" spans="1:4" x14ac:dyDescent="0.25">
      <c r="A48">
        <v>2028</v>
      </c>
      <c r="B48" t="s">
        <v>9</v>
      </c>
      <c r="C48" s="10">
        <v>2.6666666666666701</v>
      </c>
      <c r="D48" t="s">
        <v>66</v>
      </c>
    </row>
    <row r="49" spans="1:4" x14ac:dyDescent="0.25">
      <c r="A49">
        <v>2029</v>
      </c>
      <c r="B49" t="s">
        <v>17</v>
      </c>
      <c r="C49" s="10">
        <v>3.75</v>
      </c>
      <c r="D49" t="s">
        <v>66</v>
      </c>
    </row>
    <row r="50" spans="1:4" x14ac:dyDescent="0.25">
      <c r="A50">
        <v>2029</v>
      </c>
      <c r="B50" t="s">
        <v>16</v>
      </c>
      <c r="C50" s="10">
        <v>3.71</v>
      </c>
      <c r="D50" t="s">
        <v>66</v>
      </c>
    </row>
    <row r="51" spans="1:4" x14ac:dyDescent="0.25">
      <c r="A51">
        <v>2029</v>
      </c>
      <c r="B51" t="s">
        <v>9</v>
      </c>
      <c r="C51" s="10">
        <v>2.3333333333333299</v>
      </c>
      <c r="D51" t="s">
        <v>66</v>
      </c>
    </row>
    <row r="52" spans="1:4" x14ac:dyDescent="0.25">
      <c r="A52">
        <v>2030</v>
      </c>
      <c r="B52" t="s">
        <v>17</v>
      </c>
      <c r="C52" s="10">
        <v>3.75</v>
      </c>
      <c r="D52" t="s">
        <v>66</v>
      </c>
    </row>
    <row r="53" spans="1:4" x14ac:dyDescent="0.25">
      <c r="A53">
        <v>2030</v>
      </c>
      <c r="B53" t="s">
        <v>16</v>
      </c>
      <c r="C53" s="10">
        <v>3.7</v>
      </c>
      <c r="D53" t="s">
        <v>66</v>
      </c>
    </row>
    <row r="54" spans="1:4" x14ac:dyDescent="0.25">
      <c r="A54">
        <v>2030</v>
      </c>
      <c r="B54" t="s">
        <v>9</v>
      </c>
      <c r="C54" s="10">
        <v>2</v>
      </c>
      <c r="D54" t="s">
        <v>66</v>
      </c>
    </row>
    <row r="55" spans="1:4" x14ac:dyDescent="0.25">
      <c r="A55">
        <v>2031</v>
      </c>
      <c r="B55" t="s">
        <v>17</v>
      </c>
      <c r="C55" s="10">
        <v>3.7825000000000002</v>
      </c>
      <c r="D55" t="s">
        <v>66</v>
      </c>
    </row>
    <row r="56" spans="1:4" x14ac:dyDescent="0.25">
      <c r="A56">
        <v>2031</v>
      </c>
      <c r="B56" t="s">
        <v>16</v>
      </c>
      <c r="C56" s="10">
        <v>3.645</v>
      </c>
      <c r="D56" t="s">
        <v>66</v>
      </c>
    </row>
    <row r="57" spans="1:4" x14ac:dyDescent="0.25">
      <c r="A57">
        <v>2031</v>
      </c>
      <c r="B57" t="s">
        <v>9</v>
      </c>
      <c r="C57" s="10">
        <v>1.99</v>
      </c>
      <c r="D57" t="s">
        <v>66</v>
      </c>
    </row>
    <row r="58" spans="1:4" x14ac:dyDescent="0.25">
      <c r="A58">
        <v>2032</v>
      </c>
      <c r="B58" t="s">
        <v>17</v>
      </c>
      <c r="C58" s="10">
        <v>3.8149999999999999</v>
      </c>
      <c r="D58" t="s">
        <v>66</v>
      </c>
    </row>
    <row r="59" spans="1:4" x14ac:dyDescent="0.25">
      <c r="A59">
        <v>2032</v>
      </c>
      <c r="B59" t="s">
        <v>16</v>
      </c>
      <c r="C59" s="10">
        <v>3.59</v>
      </c>
      <c r="D59" t="s">
        <v>66</v>
      </c>
    </row>
    <row r="60" spans="1:4" x14ac:dyDescent="0.25">
      <c r="A60">
        <v>2032</v>
      </c>
      <c r="B60" t="s">
        <v>9</v>
      </c>
      <c r="C60" s="10">
        <v>1.98</v>
      </c>
      <c r="D60" t="s">
        <v>66</v>
      </c>
    </row>
    <row r="61" spans="1:4" x14ac:dyDescent="0.25">
      <c r="A61">
        <v>2033</v>
      </c>
      <c r="B61" t="s">
        <v>17</v>
      </c>
      <c r="C61" s="10">
        <v>3.8475000000000001</v>
      </c>
      <c r="D61" t="s">
        <v>66</v>
      </c>
    </row>
    <row r="62" spans="1:4" x14ac:dyDescent="0.25">
      <c r="A62">
        <v>2033</v>
      </c>
      <c r="B62" t="s">
        <v>16</v>
      </c>
      <c r="C62" s="10">
        <v>3.5350000000000001</v>
      </c>
      <c r="D62" t="s">
        <v>66</v>
      </c>
    </row>
    <row r="63" spans="1:4" x14ac:dyDescent="0.25">
      <c r="A63">
        <v>2033</v>
      </c>
      <c r="B63" t="s">
        <v>9</v>
      </c>
      <c r="C63" s="10">
        <v>1.97</v>
      </c>
      <c r="D63" t="s">
        <v>66</v>
      </c>
    </row>
    <row r="64" spans="1:4" x14ac:dyDescent="0.25">
      <c r="A64">
        <v>2034</v>
      </c>
      <c r="B64" t="s">
        <v>17</v>
      </c>
      <c r="C64" s="10">
        <v>3.88</v>
      </c>
      <c r="D64" t="s">
        <v>66</v>
      </c>
    </row>
    <row r="65" spans="1:4" x14ac:dyDescent="0.25">
      <c r="A65">
        <v>2034</v>
      </c>
      <c r="B65" t="s">
        <v>16</v>
      </c>
      <c r="C65" s="10">
        <v>3.48</v>
      </c>
      <c r="D65" t="s">
        <v>66</v>
      </c>
    </row>
    <row r="66" spans="1:4" x14ac:dyDescent="0.25">
      <c r="A66">
        <v>2034</v>
      </c>
      <c r="B66" t="s">
        <v>9</v>
      </c>
      <c r="C66" s="10">
        <v>1.96</v>
      </c>
      <c r="D66" t="s">
        <v>66</v>
      </c>
    </row>
    <row r="67" spans="1:4" x14ac:dyDescent="0.25">
      <c r="A67">
        <v>2035</v>
      </c>
      <c r="B67" t="s">
        <v>17</v>
      </c>
      <c r="C67" s="10">
        <v>3.9125000000000001</v>
      </c>
      <c r="D67" t="s">
        <v>66</v>
      </c>
    </row>
    <row r="68" spans="1:4" x14ac:dyDescent="0.25">
      <c r="A68">
        <v>2035</v>
      </c>
      <c r="B68" t="s">
        <v>16</v>
      </c>
      <c r="C68" s="10">
        <v>3.4249999999999998</v>
      </c>
      <c r="D68" t="s">
        <v>66</v>
      </c>
    </row>
    <row r="69" spans="1:4" x14ac:dyDescent="0.25">
      <c r="A69">
        <v>2035</v>
      </c>
      <c r="B69" t="s">
        <v>9</v>
      </c>
      <c r="C69" s="10">
        <v>1.95</v>
      </c>
      <c r="D69" t="s">
        <v>66</v>
      </c>
    </row>
    <row r="70" spans="1:4" x14ac:dyDescent="0.25">
      <c r="A70">
        <v>2036</v>
      </c>
      <c r="B70" t="s">
        <v>17</v>
      </c>
      <c r="C70" s="10">
        <v>3.9449999999999998</v>
      </c>
      <c r="D70" t="s">
        <v>66</v>
      </c>
    </row>
    <row r="71" spans="1:4" x14ac:dyDescent="0.25">
      <c r="A71">
        <v>2036</v>
      </c>
      <c r="B71" t="s">
        <v>16</v>
      </c>
      <c r="C71" s="10">
        <v>3.37</v>
      </c>
      <c r="D71" t="s">
        <v>66</v>
      </c>
    </row>
    <row r="72" spans="1:4" x14ac:dyDescent="0.25">
      <c r="A72">
        <v>2036</v>
      </c>
      <c r="B72" t="s">
        <v>9</v>
      </c>
      <c r="C72" s="10">
        <v>1.94</v>
      </c>
      <c r="D72" t="s">
        <v>66</v>
      </c>
    </row>
    <row r="73" spans="1:4" x14ac:dyDescent="0.25">
      <c r="A73">
        <v>2037</v>
      </c>
      <c r="B73" t="s">
        <v>17</v>
      </c>
      <c r="C73" s="10">
        <v>3.9775</v>
      </c>
      <c r="D73" t="s">
        <v>66</v>
      </c>
    </row>
    <row r="74" spans="1:4" x14ac:dyDescent="0.25">
      <c r="A74">
        <v>2037</v>
      </c>
      <c r="B74" t="s">
        <v>16</v>
      </c>
      <c r="C74" s="10">
        <v>3.3149999999999999</v>
      </c>
      <c r="D74" t="s">
        <v>66</v>
      </c>
    </row>
    <row r="75" spans="1:4" x14ac:dyDescent="0.25">
      <c r="A75">
        <v>2037</v>
      </c>
      <c r="B75" t="s">
        <v>9</v>
      </c>
      <c r="C75" s="10">
        <v>1.93</v>
      </c>
      <c r="D75" t="s">
        <v>66</v>
      </c>
    </row>
    <row r="76" spans="1:4" x14ac:dyDescent="0.25">
      <c r="A76">
        <v>2038</v>
      </c>
      <c r="B76" t="s">
        <v>17</v>
      </c>
      <c r="C76" s="10">
        <v>4.01</v>
      </c>
      <c r="D76" t="s">
        <v>66</v>
      </c>
    </row>
    <row r="77" spans="1:4" x14ac:dyDescent="0.25">
      <c r="A77">
        <v>2038</v>
      </c>
      <c r="B77" t="s">
        <v>16</v>
      </c>
      <c r="C77" s="10">
        <v>3.26</v>
      </c>
      <c r="D77" t="s">
        <v>66</v>
      </c>
    </row>
    <row r="78" spans="1:4" x14ac:dyDescent="0.25">
      <c r="A78">
        <v>2038</v>
      </c>
      <c r="B78" t="s">
        <v>9</v>
      </c>
      <c r="C78" s="10">
        <v>1.92</v>
      </c>
      <c r="D78" t="s">
        <v>66</v>
      </c>
    </row>
    <row r="79" spans="1:4" x14ac:dyDescent="0.25">
      <c r="A79">
        <v>2039</v>
      </c>
      <c r="B79" t="s">
        <v>17</v>
      </c>
      <c r="C79" s="10">
        <v>4.0425000000000004</v>
      </c>
      <c r="D79" t="s">
        <v>66</v>
      </c>
    </row>
    <row r="80" spans="1:4" x14ac:dyDescent="0.25">
      <c r="A80">
        <v>2039</v>
      </c>
      <c r="B80" t="s">
        <v>16</v>
      </c>
      <c r="C80" s="10">
        <v>3.2050000000000001</v>
      </c>
      <c r="D80" t="s">
        <v>66</v>
      </c>
    </row>
    <row r="81" spans="1:4" x14ac:dyDescent="0.25">
      <c r="A81">
        <v>2039</v>
      </c>
      <c r="B81" t="s">
        <v>9</v>
      </c>
      <c r="C81" s="10">
        <v>1.91</v>
      </c>
      <c r="D81" t="s">
        <v>66</v>
      </c>
    </row>
    <row r="82" spans="1:4" x14ac:dyDescent="0.25">
      <c r="A82">
        <v>2040</v>
      </c>
      <c r="B82" t="s">
        <v>17</v>
      </c>
      <c r="C82" s="10">
        <v>4.0750000000000002</v>
      </c>
      <c r="D82" t="s">
        <v>66</v>
      </c>
    </row>
    <row r="83" spans="1:4" x14ac:dyDescent="0.25">
      <c r="A83">
        <v>2040</v>
      </c>
      <c r="B83" t="s">
        <v>16</v>
      </c>
      <c r="C83" s="10">
        <v>3.15</v>
      </c>
      <c r="D83" t="s">
        <v>66</v>
      </c>
    </row>
    <row r="84" spans="1:4" x14ac:dyDescent="0.25">
      <c r="A84">
        <v>2040</v>
      </c>
      <c r="B84" t="s">
        <v>9</v>
      </c>
      <c r="C84" s="10">
        <v>1.9</v>
      </c>
      <c r="D84" t="s">
        <v>66</v>
      </c>
    </row>
    <row r="85" spans="1:4" x14ac:dyDescent="0.25">
      <c r="A85">
        <v>2041</v>
      </c>
      <c r="B85" t="s">
        <v>17</v>
      </c>
      <c r="C85" s="10">
        <v>4.1074999999999999</v>
      </c>
      <c r="D85" t="s">
        <v>66</v>
      </c>
    </row>
    <row r="86" spans="1:4" x14ac:dyDescent="0.25">
      <c r="A86">
        <v>2041</v>
      </c>
      <c r="B86" t="s">
        <v>16</v>
      </c>
      <c r="C86" s="10">
        <v>3.0950000000000002</v>
      </c>
      <c r="D86" t="s">
        <v>66</v>
      </c>
    </row>
    <row r="87" spans="1:4" x14ac:dyDescent="0.25">
      <c r="A87">
        <v>2041</v>
      </c>
      <c r="B87" t="s">
        <v>9</v>
      </c>
      <c r="C87" s="10">
        <v>1.89</v>
      </c>
      <c r="D87" t="s">
        <v>66</v>
      </c>
    </row>
    <row r="88" spans="1:4" x14ac:dyDescent="0.25">
      <c r="A88">
        <v>2042</v>
      </c>
      <c r="B88" t="s">
        <v>17</v>
      </c>
      <c r="C88" s="10">
        <v>4.1399999999999997</v>
      </c>
      <c r="D88" t="s">
        <v>66</v>
      </c>
    </row>
    <row r="89" spans="1:4" x14ac:dyDescent="0.25">
      <c r="A89">
        <v>2042</v>
      </c>
      <c r="B89" t="s">
        <v>16</v>
      </c>
      <c r="C89" s="10">
        <v>3.04</v>
      </c>
      <c r="D89" t="s">
        <v>66</v>
      </c>
    </row>
    <row r="90" spans="1:4" x14ac:dyDescent="0.25">
      <c r="A90">
        <v>2042</v>
      </c>
      <c r="B90" t="s">
        <v>9</v>
      </c>
      <c r="C90" s="10">
        <v>1.88</v>
      </c>
      <c r="D90" t="s">
        <v>66</v>
      </c>
    </row>
    <row r="91" spans="1:4" x14ac:dyDescent="0.25">
      <c r="A91">
        <v>2043</v>
      </c>
      <c r="B91" t="s">
        <v>17</v>
      </c>
      <c r="C91" s="10">
        <v>4.1725000000000003</v>
      </c>
      <c r="D91" t="s">
        <v>66</v>
      </c>
    </row>
    <row r="92" spans="1:4" x14ac:dyDescent="0.25">
      <c r="A92">
        <v>2043</v>
      </c>
      <c r="B92" t="s">
        <v>16</v>
      </c>
      <c r="C92" s="10">
        <v>2.9849999999999999</v>
      </c>
      <c r="D92" t="s">
        <v>66</v>
      </c>
    </row>
    <row r="93" spans="1:4" x14ac:dyDescent="0.25">
      <c r="A93">
        <v>2043</v>
      </c>
      <c r="B93" t="s">
        <v>9</v>
      </c>
      <c r="C93" s="10">
        <v>1.87</v>
      </c>
      <c r="D93" t="s">
        <v>66</v>
      </c>
    </row>
    <row r="94" spans="1:4" x14ac:dyDescent="0.25">
      <c r="A94">
        <v>2044</v>
      </c>
      <c r="B94" t="s">
        <v>17</v>
      </c>
      <c r="C94" s="10">
        <v>4.2050000000000001</v>
      </c>
      <c r="D94" t="s">
        <v>66</v>
      </c>
    </row>
    <row r="95" spans="1:4" x14ac:dyDescent="0.25">
      <c r="A95">
        <v>2044</v>
      </c>
      <c r="B95" t="s">
        <v>16</v>
      </c>
      <c r="C95" s="10">
        <v>2.93</v>
      </c>
      <c r="D95" t="s">
        <v>66</v>
      </c>
    </row>
    <row r="96" spans="1:4" x14ac:dyDescent="0.25">
      <c r="A96">
        <v>2044</v>
      </c>
      <c r="B96" t="s">
        <v>9</v>
      </c>
      <c r="C96" s="10">
        <v>1.86</v>
      </c>
      <c r="D96" t="s">
        <v>66</v>
      </c>
    </row>
    <row r="97" spans="1:4" x14ac:dyDescent="0.25">
      <c r="A97">
        <v>2045</v>
      </c>
      <c r="B97" t="s">
        <v>17</v>
      </c>
      <c r="C97" s="10">
        <v>4.2374999999999998</v>
      </c>
      <c r="D97" t="s">
        <v>66</v>
      </c>
    </row>
    <row r="98" spans="1:4" x14ac:dyDescent="0.25">
      <c r="A98">
        <v>2045</v>
      </c>
      <c r="B98" t="s">
        <v>16</v>
      </c>
      <c r="C98" s="10">
        <v>2.875</v>
      </c>
      <c r="D98" t="s">
        <v>66</v>
      </c>
    </row>
    <row r="99" spans="1:4" x14ac:dyDescent="0.25">
      <c r="A99">
        <v>2045</v>
      </c>
      <c r="B99" t="s">
        <v>9</v>
      </c>
      <c r="C99" s="10">
        <v>1.85</v>
      </c>
      <c r="D99" t="s">
        <v>66</v>
      </c>
    </row>
    <row r="100" spans="1:4" x14ac:dyDescent="0.25">
      <c r="A100">
        <v>2046</v>
      </c>
      <c r="B100" t="s">
        <v>17</v>
      </c>
      <c r="C100" s="10">
        <v>4.2699999999999996</v>
      </c>
      <c r="D100" t="s">
        <v>66</v>
      </c>
    </row>
    <row r="101" spans="1:4" x14ac:dyDescent="0.25">
      <c r="A101">
        <v>2046</v>
      </c>
      <c r="B101" t="s">
        <v>16</v>
      </c>
      <c r="C101" s="10">
        <v>2.82</v>
      </c>
      <c r="D101" t="s">
        <v>66</v>
      </c>
    </row>
    <row r="102" spans="1:4" x14ac:dyDescent="0.25">
      <c r="A102">
        <v>2046</v>
      </c>
      <c r="B102" t="s">
        <v>9</v>
      </c>
      <c r="C102" s="10">
        <v>1.84</v>
      </c>
      <c r="D102" t="s">
        <v>66</v>
      </c>
    </row>
    <row r="103" spans="1:4" x14ac:dyDescent="0.25">
      <c r="A103">
        <v>2047</v>
      </c>
      <c r="B103" t="s">
        <v>17</v>
      </c>
      <c r="C103" s="10">
        <v>4.3025000000000002</v>
      </c>
      <c r="D103" t="s">
        <v>66</v>
      </c>
    </row>
    <row r="104" spans="1:4" x14ac:dyDescent="0.25">
      <c r="A104">
        <v>2047</v>
      </c>
      <c r="B104" t="s">
        <v>16</v>
      </c>
      <c r="C104" s="10">
        <v>2.7650000000000001</v>
      </c>
      <c r="D104" t="s">
        <v>66</v>
      </c>
    </row>
    <row r="105" spans="1:4" x14ac:dyDescent="0.25">
      <c r="A105">
        <v>2047</v>
      </c>
      <c r="B105" t="s">
        <v>9</v>
      </c>
      <c r="C105" s="10">
        <v>1.83</v>
      </c>
      <c r="D105" t="s">
        <v>66</v>
      </c>
    </row>
    <row r="106" spans="1:4" x14ac:dyDescent="0.25">
      <c r="A106">
        <v>2048</v>
      </c>
      <c r="B106" t="s">
        <v>17</v>
      </c>
      <c r="C106" s="10">
        <v>4.335</v>
      </c>
      <c r="D106" t="s">
        <v>66</v>
      </c>
    </row>
    <row r="107" spans="1:4" x14ac:dyDescent="0.25">
      <c r="A107">
        <v>2048</v>
      </c>
      <c r="B107" t="s">
        <v>16</v>
      </c>
      <c r="C107" s="10">
        <v>2.71</v>
      </c>
      <c r="D107" t="s">
        <v>66</v>
      </c>
    </row>
    <row r="108" spans="1:4" x14ac:dyDescent="0.25">
      <c r="A108">
        <v>2048</v>
      </c>
      <c r="B108" t="s">
        <v>9</v>
      </c>
      <c r="C108" s="10">
        <v>1.82</v>
      </c>
      <c r="D108" t="s">
        <v>66</v>
      </c>
    </row>
    <row r="109" spans="1:4" x14ac:dyDescent="0.25">
      <c r="A109">
        <v>2049</v>
      </c>
      <c r="B109" t="s">
        <v>17</v>
      </c>
      <c r="C109" s="10">
        <v>4.3674999999999997</v>
      </c>
      <c r="D109" t="s">
        <v>66</v>
      </c>
    </row>
    <row r="110" spans="1:4" x14ac:dyDescent="0.25">
      <c r="A110">
        <v>2049</v>
      </c>
      <c r="B110" t="s">
        <v>16</v>
      </c>
      <c r="C110" s="10">
        <v>2.6549999999999998</v>
      </c>
      <c r="D110" t="s">
        <v>66</v>
      </c>
    </row>
    <row r="111" spans="1:4" x14ac:dyDescent="0.25">
      <c r="A111">
        <v>2049</v>
      </c>
      <c r="B111" t="s">
        <v>9</v>
      </c>
      <c r="C111" s="10">
        <v>1.81</v>
      </c>
      <c r="D111" t="s">
        <v>66</v>
      </c>
    </row>
    <row r="112" spans="1:4" x14ac:dyDescent="0.25">
      <c r="A112">
        <v>2050</v>
      </c>
      <c r="B112" t="s">
        <v>17</v>
      </c>
      <c r="C112" s="10">
        <v>4.4000000000000004</v>
      </c>
      <c r="D112" t="s">
        <v>66</v>
      </c>
    </row>
    <row r="113" spans="1:4" x14ac:dyDescent="0.25">
      <c r="A113">
        <v>2050</v>
      </c>
      <c r="B113" t="s">
        <v>16</v>
      </c>
      <c r="C113" s="10">
        <v>2.6</v>
      </c>
      <c r="D113" t="s">
        <v>66</v>
      </c>
    </row>
    <row r="114" spans="1:4" x14ac:dyDescent="0.25">
      <c r="A114">
        <v>2050</v>
      </c>
      <c r="B114" t="s">
        <v>9</v>
      </c>
      <c r="C114" s="10">
        <v>1.8</v>
      </c>
      <c r="D114" t="s">
        <v>66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9"/>
  <sheetViews>
    <sheetView workbookViewId="0"/>
  </sheetViews>
  <sheetFormatPr defaultColWidth="11.5703125" defaultRowHeight="15" x14ac:dyDescent="0.25"/>
  <sheetData>
    <row r="1" spans="1:4" x14ac:dyDescent="0.25">
      <c r="A1" s="15" t="s">
        <v>67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2020</v>
      </c>
      <c r="B7" t="s">
        <v>17</v>
      </c>
      <c r="C7" s="10">
        <v>0</v>
      </c>
      <c r="D7" t="s">
        <v>68</v>
      </c>
    </row>
    <row r="8" spans="1:4" x14ac:dyDescent="0.25">
      <c r="A8">
        <v>2020</v>
      </c>
      <c r="B8" t="s">
        <v>16</v>
      </c>
      <c r="C8" s="10">
        <v>0</v>
      </c>
      <c r="D8" t="s">
        <v>68</v>
      </c>
    </row>
    <row r="9" spans="1:4" x14ac:dyDescent="0.25">
      <c r="A9">
        <v>2020</v>
      </c>
      <c r="B9" t="s">
        <v>9</v>
      </c>
      <c r="C9" s="10">
        <v>0</v>
      </c>
      <c r="D9" t="s">
        <v>68</v>
      </c>
    </row>
    <row r="10" spans="1:4" x14ac:dyDescent="0.25">
      <c r="A10">
        <v>2021</v>
      </c>
      <c r="B10" t="s">
        <v>17</v>
      </c>
      <c r="C10" s="10">
        <v>0</v>
      </c>
      <c r="D10" t="s">
        <v>68</v>
      </c>
    </row>
    <row r="11" spans="1:4" x14ac:dyDescent="0.25">
      <c r="A11">
        <v>2021</v>
      </c>
      <c r="B11" t="s">
        <v>16</v>
      </c>
      <c r="C11" s="10">
        <v>0</v>
      </c>
      <c r="D11" t="s">
        <v>68</v>
      </c>
    </row>
    <row r="12" spans="1:4" x14ac:dyDescent="0.25">
      <c r="A12">
        <v>2021</v>
      </c>
      <c r="B12" t="s">
        <v>9</v>
      </c>
      <c r="C12" s="10">
        <v>0</v>
      </c>
      <c r="D12" t="s">
        <v>68</v>
      </c>
    </row>
    <row r="13" spans="1:4" x14ac:dyDescent="0.25">
      <c r="A13">
        <v>2022</v>
      </c>
      <c r="B13" t="s">
        <v>17</v>
      </c>
      <c r="C13" s="10">
        <v>0</v>
      </c>
      <c r="D13" t="s">
        <v>68</v>
      </c>
    </row>
    <row r="14" spans="1:4" x14ac:dyDescent="0.25">
      <c r="A14">
        <v>2022</v>
      </c>
      <c r="B14" t="s">
        <v>16</v>
      </c>
      <c r="C14" s="10">
        <v>0</v>
      </c>
      <c r="D14" t="s">
        <v>68</v>
      </c>
    </row>
    <row r="15" spans="1:4" x14ac:dyDescent="0.25">
      <c r="A15">
        <v>2022</v>
      </c>
      <c r="B15" t="s">
        <v>9</v>
      </c>
      <c r="C15" s="10">
        <v>0</v>
      </c>
      <c r="D15" t="s">
        <v>68</v>
      </c>
    </row>
    <row r="16" spans="1:4" x14ac:dyDescent="0.25">
      <c r="A16">
        <v>2023</v>
      </c>
      <c r="B16" t="s">
        <v>17</v>
      </c>
      <c r="C16" s="10">
        <v>0</v>
      </c>
      <c r="D16" t="s">
        <v>68</v>
      </c>
    </row>
    <row r="17" spans="1:4" x14ac:dyDescent="0.25">
      <c r="A17">
        <v>2023</v>
      </c>
      <c r="B17" t="s">
        <v>16</v>
      </c>
      <c r="C17" s="10">
        <v>0</v>
      </c>
      <c r="D17" t="s">
        <v>68</v>
      </c>
    </row>
    <row r="18" spans="1:4" x14ac:dyDescent="0.25">
      <c r="A18">
        <v>2023</v>
      </c>
      <c r="B18" t="s">
        <v>9</v>
      </c>
      <c r="C18" s="10">
        <v>0</v>
      </c>
      <c r="D18" t="s">
        <v>68</v>
      </c>
    </row>
    <row r="19" spans="1:4" x14ac:dyDescent="0.25">
      <c r="A19">
        <v>2024</v>
      </c>
      <c r="B19" t="s">
        <v>17</v>
      </c>
      <c r="C19" s="10">
        <v>0</v>
      </c>
      <c r="D19" t="s">
        <v>68</v>
      </c>
    </row>
    <row r="20" spans="1:4" x14ac:dyDescent="0.25">
      <c r="A20">
        <v>2024</v>
      </c>
      <c r="B20" t="s">
        <v>16</v>
      </c>
      <c r="C20" s="10">
        <v>0</v>
      </c>
      <c r="D20" t="s">
        <v>68</v>
      </c>
    </row>
    <row r="21" spans="1:4" x14ac:dyDescent="0.25">
      <c r="A21">
        <v>2024</v>
      </c>
      <c r="B21" t="s">
        <v>9</v>
      </c>
      <c r="C21" s="10">
        <v>0</v>
      </c>
      <c r="D21" t="s">
        <v>68</v>
      </c>
    </row>
    <row r="22" spans="1:4" x14ac:dyDescent="0.25">
      <c r="A22">
        <v>2025</v>
      </c>
      <c r="B22" t="s">
        <v>17</v>
      </c>
      <c r="C22" s="10">
        <v>0.91</v>
      </c>
      <c r="D22" t="s">
        <v>68</v>
      </c>
    </row>
    <row r="23" spans="1:4" x14ac:dyDescent="0.25">
      <c r="A23">
        <v>2025</v>
      </c>
      <c r="B23" t="s">
        <v>16</v>
      </c>
      <c r="C23" s="10">
        <v>0.91</v>
      </c>
      <c r="D23" t="s">
        <v>68</v>
      </c>
    </row>
    <row r="24" spans="1:4" x14ac:dyDescent="0.25">
      <c r="A24">
        <v>2025</v>
      </c>
      <c r="B24" t="s">
        <v>9</v>
      </c>
      <c r="C24" s="10">
        <v>0.91</v>
      </c>
      <c r="D24" t="s">
        <v>68</v>
      </c>
    </row>
    <row r="25" spans="1:4" x14ac:dyDescent="0.25">
      <c r="A25">
        <v>2026</v>
      </c>
      <c r="B25" t="s">
        <v>17</v>
      </c>
      <c r="C25" s="10">
        <v>1.82</v>
      </c>
      <c r="D25" t="s">
        <v>68</v>
      </c>
    </row>
    <row r="26" spans="1:4" x14ac:dyDescent="0.25">
      <c r="A26">
        <v>2026</v>
      </c>
      <c r="B26" t="s">
        <v>16</v>
      </c>
      <c r="C26" s="10">
        <v>1.82</v>
      </c>
      <c r="D26" t="s">
        <v>68</v>
      </c>
    </row>
    <row r="27" spans="1:4" x14ac:dyDescent="0.25">
      <c r="A27">
        <v>2026</v>
      </c>
      <c r="B27" t="s">
        <v>9</v>
      </c>
      <c r="C27" s="10">
        <v>1.82</v>
      </c>
      <c r="D27" t="s">
        <v>68</v>
      </c>
    </row>
    <row r="28" spans="1:4" x14ac:dyDescent="0.25">
      <c r="A28">
        <v>2027</v>
      </c>
      <c r="B28" t="s">
        <v>17</v>
      </c>
      <c r="C28" s="10">
        <v>1.82</v>
      </c>
      <c r="D28" t="s">
        <v>68</v>
      </c>
    </row>
    <row r="29" spans="1:4" x14ac:dyDescent="0.25">
      <c r="A29">
        <v>2027</v>
      </c>
      <c r="B29" t="s">
        <v>16</v>
      </c>
      <c r="C29" s="10">
        <v>1.82</v>
      </c>
      <c r="D29" t="s">
        <v>68</v>
      </c>
    </row>
    <row r="30" spans="1:4" x14ac:dyDescent="0.25">
      <c r="A30">
        <v>2027</v>
      </c>
      <c r="B30" t="s">
        <v>9</v>
      </c>
      <c r="C30" s="10">
        <v>1.82</v>
      </c>
      <c r="D30" t="s">
        <v>68</v>
      </c>
    </row>
    <row r="31" spans="1:4" x14ac:dyDescent="0.25">
      <c r="A31">
        <v>2028</v>
      </c>
      <c r="B31" t="s">
        <v>17</v>
      </c>
      <c r="C31" s="10">
        <v>1.9550000000000001</v>
      </c>
      <c r="D31" t="s">
        <v>68</v>
      </c>
    </row>
    <row r="32" spans="1:4" x14ac:dyDescent="0.25">
      <c r="A32">
        <v>2028</v>
      </c>
      <c r="B32" t="s">
        <v>16</v>
      </c>
      <c r="C32" s="10">
        <v>1.9550000000000001</v>
      </c>
      <c r="D32" t="s">
        <v>68</v>
      </c>
    </row>
    <row r="33" spans="1:4" x14ac:dyDescent="0.25">
      <c r="A33">
        <v>2028</v>
      </c>
      <c r="B33" t="s">
        <v>9</v>
      </c>
      <c r="C33" s="10">
        <v>1.9550000000000001</v>
      </c>
      <c r="D33" t="s">
        <v>68</v>
      </c>
    </row>
    <row r="34" spans="1:4" x14ac:dyDescent="0.25">
      <c r="A34">
        <v>2029</v>
      </c>
      <c r="B34" t="s">
        <v>17</v>
      </c>
      <c r="C34" s="10">
        <v>3</v>
      </c>
      <c r="D34" t="s">
        <v>68</v>
      </c>
    </row>
    <row r="35" spans="1:4" x14ac:dyDescent="0.25">
      <c r="A35">
        <v>2029</v>
      </c>
      <c r="B35" t="s">
        <v>16</v>
      </c>
      <c r="C35" s="10">
        <v>3</v>
      </c>
      <c r="D35" t="s">
        <v>68</v>
      </c>
    </row>
    <row r="36" spans="1:4" x14ac:dyDescent="0.25">
      <c r="A36">
        <v>2029</v>
      </c>
      <c r="B36" t="s">
        <v>9</v>
      </c>
      <c r="C36" s="10">
        <v>2.09</v>
      </c>
      <c r="D36" t="s">
        <v>68</v>
      </c>
    </row>
    <row r="37" spans="1:4" x14ac:dyDescent="0.25">
      <c r="A37">
        <v>2030</v>
      </c>
      <c r="B37" t="s">
        <v>17</v>
      </c>
      <c r="C37" s="10">
        <v>3.91</v>
      </c>
      <c r="D37" t="s">
        <v>68</v>
      </c>
    </row>
    <row r="38" spans="1:4" x14ac:dyDescent="0.25">
      <c r="A38">
        <v>2030</v>
      </c>
      <c r="B38" t="s">
        <v>16</v>
      </c>
      <c r="C38" s="10">
        <v>3.91</v>
      </c>
      <c r="D38" t="s">
        <v>68</v>
      </c>
    </row>
    <row r="39" spans="1:4" x14ac:dyDescent="0.25">
      <c r="A39">
        <v>2030</v>
      </c>
      <c r="B39" t="s">
        <v>9</v>
      </c>
      <c r="C39" s="10">
        <v>2.09</v>
      </c>
      <c r="D39" t="s">
        <v>68</v>
      </c>
    </row>
    <row r="40" spans="1:4" x14ac:dyDescent="0.25">
      <c r="A40">
        <v>2031</v>
      </c>
      <c r="B40" t="s">
        <v>17</v>
      </c>
      <c r="C40" s="10">
        <v>3.91</v>
      </c>
      <c r="D40" t="s">
        <v>68</v>
      </c>
    </row>
    <row r="41" spans="1:4" x14ac:dyDescent="0.25">
      <c r="A41">
        <v>2031</v>
      </c>
      <c r="B41" t="s">
        <v>16</v>
      </c>
      <c r="C41" s="10">
        <v>3.91</v>
      </c>
      <c r="D41" t="s">
        <v>68</v>
      </c>
    </row>
    <row r="42" spans="1:4" x14ac:dyDescent="0.25">
      <c r="A42">
        <v>2031</v>
      </c>
      <c r="B42" t="s">
        <v>9</v>
      </c>
      <c r="C42" s="10">
        <v>2.09</v>
      </c>
      <c r="D42" t="s">
        <v>68</v>
      </c>
    </row>
    <row r="43" spans="1:4" x14ac:dyDescent="0.25">
      <c r="A43">
        <v>2032</v>
      </c>
      <c r="B43" t="s">
        <v>17</v>
      </c>
      <c r="C43" s="10">
        <v>3.91</v>
      </c>
      <c r="D43" t="s">
        <v>68</v>
      </c>
    </row>
    <row r="44" spans="1:4" x14ac:dyDescent="0.25">
      <c r="A44">
        <v>2032</v>
      </c>
      <c r="B44" t="s">
        <v>16</v>
      </c>
      <c r="C44" s="10">
        <v>3.91</v>
      </c>
      <c r="D44" t="s">
        <v>68</v>
      </c>
    </row>
    <row r="45" spans="1:4" x14ac:dyDescent="0.25">
      <c r="A45">
        <v>2032</v>
      </c>
      <c r="B45" t="s">
        <v>9</v>
      </c>
      <c r="C45" s="10">
        <v>2.09</v>
      </c>
      <c r="D45" t="s">
        <v>68</v>
      </c>
    </row>
    <row r="46" spans="1:4" x14ac:dyDescent="0.25">
      <c r="A46">
        <v>2033</v>
      </c>
      <c r="B46" t="s">
        <v>17</v>
      </c>
      <c r="C46" s="10">
        <v>4.3600000000000003</v>
      </c>
      <c r="D46" t="s">
        <v>68</v>
      </c>
    </row>
    <row r="47" spans="1:4" x14ac:dyDescent="0.25">
      <c r="A47">
        <v>2033</v>
      </c>
      <c r="B47" t="s">
        <v>16</v>
      </c>
      <c r="C47" s="10">
        <v>3.91</v>
      </c>
      <c r="D47" t="s">
        <v>68</v>
      </c>
    </row>
    <row r="48" spans="1:4" x14ac:dyDescent="0.25">
      <c r="A48">
        <v>2033</v>
      </c>
      <c r="B48" t="s">
        <v>9</v>
      </c>
      <c r="C48" s="10">
        <v>2.09</v>
      </c>
      <c r="D48" t="s">
        <v>68</v>
      </c>
    </row>
    <row r="49" spans="1:4" x14ac:dyDescent="0.25">
      <c r="A49">
        <v>2034</v>
      </c>
      <c r="B49" t="s">
        <v>17</v>
      </c>
      <c r="C49" s="10">
        <v>4.8099999999999996</v>
      </c>
      <c r="D49" t="s">
        <v>68</v>
      </c>
    </row>
    <row r="50" spans="1:4" x14ac:dyDescent="0.25">
      <c r="A50">
        <v>2034</v>
      </c>
      <c r="B50" t="s">
        <v>16</v>
      </c>
      <c r="C50" s="10">
        <v>3.91</v>
      </c>
      <c r="D50" t="s">
        <v>68</v>
      </c>
    </row>
    <row r="51" spans="1:4" x14ac:dyDescent="0.25">
      <c r="A51">
        <v>2034</v>
      </c>
      <c r="B51" t="s">
        <v>9</v>
      </c>
      <c r="C51" s="10">
        <v>2.09</v>
      </c>
      <c r="D51" t="s">
        <v>68</v>
      </c>
    </row>
    <row r="52" spans="1:4" x14ac:dyDescent="0.25">
      <c r="A52">
        <v>2035</v>
      </c>
      <c r="B52" t="s">
        <v>17</v>
      </c>
      <c r="C52" s="10">
        <v>4.8099999999999996</v>
      </c>
      <c r="D52" t="s">
        <v>68</v>
      </c>
    </row>
    <row r="53" spans="1:4" x14ac:dyDescent="0.25">
      <c r="A53">
        <v>2035</v>
      </c>
      <c r="B53" t="s">
        <v>16</v>
      </c>
      <c r="C53" s="10">
        <v>3.91</v>
      </c>
      <c r="D53" t="s">
        <v>68</v>
      </c>
    </row>
    <row r="54" spans="1:4" x14ac:dyDescent="0.25">
      <c r="A54">
        <v>2035</v>
      </c>
      <c r="B54" t="s">
        <v>9</v>
      </c>
      <c r="C54" s="10">
        <v>2.09</v>
      </c>
      <c r="D54" t="s">
        <v>68</v>
      </c>
    </row>
    <row r="55" spans="1:4" x14ac:dyDescent="0.25">
      <c r="A55">
        <v>2036</v>
      </c>
      <c r="B55" t="s">
        <v>17</v>
      </c>
      <c r="C55" s="10">
        <v>4.8099999999999996</v>
      </c>
      <c r="D55" t="s">
        <v>68</v>
      </c>
    </row>
    <row r="56" spans="1:4" x14ac:dyDescent="0.25">
      <c r="A56">
        <v>2036</v>
      </c>
      <c r="B56" t="s">
        <v>16</v>
      </c>
      <c r="C56" s="10">
        <v>3.91</v>
      </c>
      <c r="D56" t="s">
        <v>68</v>
      </c>
    </row>
    <row r="57" spans="1:4" x14ac:dyDescent="0.25">
      <c r="A57">
        <v>2036</v>
      </c>
      <c r="B57" t="s">
        <v>9</v>
      </c>
      <c r="C57" s="10">
        <v>2.09</v>
      </c>
      <c r="D57" t="s">
        <v>68</v>
      </c>
    </row>
    <row r="58" spans="1:4" x14ac:dyDescent="0.25">
      <c r="A58">
        <v>2037</v>
      </c>
      <c r="B58" t="s">
        <v>17</v>
      </c>
      <c r="C58" s="10">
        <v>4.8099999999999996</v>
      </c>
      <c r="D58" t="s">
        <v>68</v>
      </c>
    </row>
    <row r="59" spans="1:4" x14ac:dyDescent="0.25">
      <c r="A59">
        <v>2037</v>
      </c>
      <c r="B59" t="s">
        <v>16</v>
      </c>
      <c r="C59" s="10">
        <v>3.91</v>
      </c>
      <c r="D59" t="s">
        <v>68</v>
      </c>
    </row>
    <row r="60" spans="1:4" x14ac:dyDescent="0.25">
      <c r="A60">
        <v>2037</v>
      </c>
      <c r="B60" t="s">
        <v>9</v>
      </c>
      <c r="C60" s="10">
        <v>2.09</v>
      </c>
      <c r="D60" t="s">
        <v>68</v>
      </c>
    </row>
    <row r="61" spans="1:4" x14ac:dyDescent="0.25">
      <c r="A61">
        <v>2038</v>
      </c>
      <c r="B61" t="s">
        <v>17</v>
      </c>
      <c r="C61" s="10">
        <v>4.8099999999999996</v>
      </c>
      <c r="D61" t="s">
        <v>68</v>
      </c>
    </row>
    <row r="62" spans="1:4" x14ac:dyDescent="0.25">
      <c r="A62">
        <v>2038</v>
      </c>
      <c r="B62" t="s">
        <v>16</v>
      </c>
      <c r="C62" s="10">
        <v>3.91</v>
      </c>
      <c r="D62" t="s">
        <v>68</v>
      </c>
    </row>
    <row r="63" spans="1:4" x14ac:dyDescent="0.25">
      <c r="A63">
        <v>2038</v>
      </c>
      <c r="B63" t="s">
        <v>9</v>
      </c>
      <c r="C63" s="10">
        <v>2.09</v>
      </c>
      <c r="D63" t="s">
        <v>68</v>
      </c>
    </row>
    <row r="64" spans="1:4" x14ac:dyDescent="0.25">
      <c r="A64">
        <v>2039</v>
      </c>
      <c r="B64" t="s">
        <v>17</v>
      </c>
      <c r="C64" s="10">
        <v>4.8099999999999996</v>
      </c>
      <c r="D64" t="s">
        <v>68</v>
      </c>
    </row>
    <row r="65" spans="1:4" x14ac:dyDescent="0.25">
      <c r="A65">
        <v>2039</v>
      </c>
      <c r="B65" t="s">
        <v>16</v>
      </c>
      <c r="C65" s="10">
        <v>3.91</v>
      </c>
      <c r="D65" t="s">
        <v>68</v>
      </c>
    </row>
    <row r="66" spans="1:4" x14ac:dyDescent="0.25">
      <c r="A66">
        <v>2039</v>
      </c>
      <c r="B66" t="s">
        <v>9</v>
      </c>
      <c r="C66" s="10">
        <v>2.09</v>
      </c>
      <c r="D66" t="s">
        <v>68</v>
      </c>
    </row>
    <row r="67" spans="1:4" x14ac:dyDescent="0.25">
      <c r="A67">
        <v>2040</v>
      </c>
      <c r="B67" t="s">
        <v>17</v>
      </c>
      <c r="C67" s="10">
        <v>4.8099999999999996</v>
      </c>
      <c r="D67" t="s">
        <v>68</v>
      </c>
    </row>
    <row r="68" spans="1:4" x14ac:dyDescent="0.25">
      <c r="A68">
        <v>2040</v>
      </c>
      <c r="B68" t="s">
        <v>16</v>
      </c>
      <c r="C68" s="10">
        <v>3.91</v>
      </c>
      <c r="D68" t="s">
        <v>68</v>
      </c>
    </row>
    <row r="69" spans="1:4" x14ac:dyDescent="0.25">
      <c r="A69">
        <v>2040</v>
      </c>
      <c r="B69" t="s">
        <v>9</v>
      </c>
      <c r="C69" s="10">
        <v>2.09</v>
      </c>
      <c r="D69" t="s">
        <v>68</v>
      </c>
    </row>
    <row r="70" spans="1:4" x14ac:dyDescent="0.25">
      <c r="A70">
        <v>2041</v>
      </c>
      <c r="B70" t="s">
        <v>17</v>
      </c>
      <c r="C70" s="10">
        <v>4.8099999999999996</v>
      </c>
      <c r="D70" t="s">
        <v>68</v>
      </c>
    </row>
    <row r="71" spans="1:4" x14ac:dyDescent="0.25">
      <c r="A71">
        <v>2041</v>
      </c>
      <c r="B71" t="s">
        <v>16</v>
      </c>
      <c r="C71" s="10">
        <v>3.91</v>
      </c>
      <c r="D71" t="s">
        <v>68</v>
      </c>
    </row>
    <row r="72" spans="1:4" x14ac:dyDescent="0.25">
      <c r="A72">
        <v>2041</v>
      </c>
      <c r="B72" t="s">
        <v>9</v>
      </c>
      <c r="C72" s="10">
        <v>2.09</v>
      </c>
      <c r="D72" t="s">
        <v>68</v>
      </c>
    </row>
    <row r="73" spans="1:4" x14ac:dyDescent="0.25">
      <c r="A73">
        <v>2042</v>
      </c>
      <c r="B73" t="s">
        <v>17</v>
      </c>
      <c r="C73" s="10">
        <v>4.8099999999999996</v>
      </c>
      <c r="D73" t="s">
        <v>68</v>
      </c>
    </row>
    <row r="74" spans="1:4" x14ac:dyDescent="0.25">
      <c r="A74">
        <v>2042</v>
      </c>
      <c r="B74" t="s">
        <v>16</v>
      </c>
      <c r="C74" s="10">
        <v>3.91</v>
      </c>
      <c r="D74" t="s">
        <v>68</v>
      </c>
    </row>
    <row r="75" spans="1:4" x14ac:dyDescent="0.25">
      <c r="A75">
        <v>2042</v>
      </c>
      <c r="B75" t="s">
        <v>9</v>
      </c>
      <c r="C75" s="10">
        <v>2.09</v>
      </c>
      <c r="D75" t="s">
        <v>68</v>
      </c>
    </row>
    <row r="76" spans="1:4" x14ac:dyDescent="0.25">
      <c r="A76">
        <v>2043</v>
      </c>
      <c r="B76" t="s">
        <v>17</v>
      </c>
      <c r="C76" s="10">
        <v>4.8099999999999996</v>
      </c>
      <c r="D76" t="s">
        <v>68</v>
      </c>
    </row>
    <row r="77" spans="1:4" x14ac:dyDescent="0.25">
      <c r="A77">
        <v>2043</v>
      </c>
      <c r="B77" t="s">
        <v>16</v>
      </c>
      <c r="C77" s="10">
        <v>3.91</v>
      </c>
      <c r="D77" t="s">
        <v>68</v>
      </c>
    </row>
    <row r="78" spans="1:4" x14ac:dyDescent="0.25">
      <c r="A78">
        <v>2043</v>
      </c>
      <c r="B78" t="s">
        <v>9</v>
      </c>
      <c r="C78" s="10">
        <v>2.09</v>
      </c>
      <c r="D78" t="s">
        <v>68</v>
      </c>
    </row>
    <row r="79" spans="1:4" x14ac:dyDescent="0.25">
      <c r="A79">
        <v>2044</v>
      </c>
      <c r="B79" t="s">
        <v>17</v>
      </c>
      <c r="C79" s="10">
        <v>4.8099999999999996</v>
      </c>
      <c r="D79" t="s">
        <v>68</v>
      </c>
    </row>
    <row r="80" spans="1:4" x14ac:dyDescent="0.25">
      <c r="A80">
        <v>2044</v>
      </c>
      <c r="B80" t="s">
        <v>16</v>
      </c>
      <c r="C80" s="10">
        <v>3.91</v>
      </c>
      <c r="D80" t="s">
        <v>68</v>
      </c>
    </row>
    <row r="81" spans="1:4" x14ac:dyDescent="0.25">
      <c r="A81">
        <v>2044</v>
      </c>
      <c r="B81" t="s">
        <v>9</v>
      </c>
      <c r="C81" s="10">
        <v>2.09</v>
      </c>
      <c r="D81" t="s">
        <v>68</v>
      </c>
    </row>
    <row r="82" spans="1:4" x14ac:dyDescent="0.25">
      <c r="A82">
        <v>2045</v>
      </c>
      <c r="B82" t="s">
        <v>17</v>
      </c>
      <c r="C82" s="10">
        <v>4.8099999999999996</v>
      </c>
      <c r="D82" t="s">
        <v>68</v>
      </c>
    </row>
    <row r="83" spans="1:4" x14ac:dyDescent="0.25">
      <c r="A83">
        <v>2045</v>
      </c>
      <c r="B83" t="s">
        <v>16</v>
      </c>
      <c r="C83" s="10">
        <v>3.91</v>
      </c>
      <c r="D83" t="s">
        <v>68</v>
      </c>
    </row>
    <row r="84" spans="1:4" x14ac:dyDescent="0.25">
      <c r="A84">
        <v>2045</v>
      </c>
      <c r="B84" t="s">
        <v>9</v>
      </c>
      <c r="C84" s="10">
        <v>1.18</v>
      </c>
      <c r="D84" t="s">
        <v>68</v>
      </c>
    </row>
    <row r="85" spans="1:4" x14ac:dyDescent="0.25">
      <c r="A85">
        <v>2046</v>
      </c>
      <c r="B85" t="s">
        <v>17</v>
      </c>
      <c r="C85" s="10">
        <v>4.8099999999999996</v>
      </c>
      <c r="D85" t="s">
        <v>68</v>
      </c>
    </row>
    <row r="86" spans="1:4" x14ac:dyDescent="0.25">
      <c r="A86">
        <v>2046</v>
      </c>
      <c r="B86" t="s">
        <v>16</v>
      </c>
      <c r="C86" s="10">
        <v>3.91</v>
      </c>
      <c r="D86" t="s">
        <v>68</v>
      </c>
    </row>
    <row r="87" spans="1:4" x14ac:dyDescent="0.25">
      <c r="A87">
        <v>2046</v>
      </c>
      <c r="B87" t="s">
        <v>9</v>
      </c>
      <c r="C87" s="10">
        <v>0.27</v>
      </c>
      <c r="D87" t="s">
        <v>68</v>
      </c>
    </row>
    <row r="88" spans="1:4" x14ac:dyDescent="0.25">
      <c r="A88">
        <v>2047</v>
      </c>
      <c r="B88" t="s">
        <v>17</v>
      </c>
      <c r="C88" s="10">
        <v>4.8099999999999996</v>
      </c>
      <c r="D88" t="s">
        <v>68</v>
      </c>
    </row>
    <row r="89" spans="1:4" x14ac:dyDescent="0.25">
      <c r="A89">
        <v>2047</v>
      </c>
      <c r="B89" t="s">
        <v>16</v>
      </c>
      <c r="C89" s="10">
        <v>3.91</v>
      </c>
      <c r="D89" t="s">
        <v>68</v>
      </c>
    </row>
    <row r="90" spans="1:4" x14ac:dyDescent="0.25">
      <c r="A90">
        <v>2047</v>
      </c>
      <c r="B90" t="s">
        <v>9</v>
      </c>
      <c r="C90" s="10">
        <v>0.27</v>
      </c>
      <c r="D90" t="s">
        <v>68</v>
      </c>
    </row>
    <row r="91" spans="1:4" x14ac:dyDescent="0.25">
      <c r="A91">
        <v>2048</v>
      </c>
      <c r="B91" t="s">
        <v>17</v>
      </c>
      <c r="C91" s="10">
        <v>4.8099999999999996</v>
      </c>
      <c r="D91" t="s">
        <v>68</v>
      </c>
    </row>
    <row r="92" spans="1:4" x14ac:dyDescent="0.25">
      <c r="A92">
        <v>2048</v>
      </c>
      <c r="B92" t="s">
        <v>16</v>
      </c>
      <c r="C92" s="10">
        <v>3.91</v>
      </c>
      <c r="D92" t="s">
        <v>68</v>
      </c>
    </row>
    <row r="93" spans="1:4" x14ac:dyDescent="0.25">
      <c r="A93">
        <v>2048</v>
      </c>
      <c r="B93" t="s">
        <v>9</v>
      </c>
      <c r="C93" s="10">
        <v>0.27</v>
      </c>
      <c r="D93" t="s">
        <v>68</v>
      </c>
    </row>
    <row r="94" spans="1:4" x14ac:dyDescent="0.25">
      <c r="A94">
        <v>2049</v>
      </c>
      <c r="B94" t="s">
        <v>17</v>
      </c>
      <c r="C94" s="10">
        <v>4.8099999999999996</v>
      </c>
      <c r="D94" t="s">
        <v>68</v>
      </c>
    </row>
    <row r="95" spans="1:4" x14ac:dyDescent="0.25">
      <c r="A95">
        <v>2049</v>
      </c>
      <c r="B95" t="s">
        <v>16</v>
      </c>
      <c r="C95" s="10">
        <v>3.91</v>
      </c>
      <c r="D95" t="s">
        <v>68</v>
      </c>
    </row>
    <row r="96" spans="1:4" x14ac:dyDescent="0.25">
      <c r="A96">
        <v>2049</v>
      </c>
      <c r="B96" t="s">
        <v>9</v>
      </c>
      <c r="C96" s="10">
        <v>0.27</v>
      </c>
      <c r="D96" t="s">
        <v>68</v>
      </c>
    </row>
    <row r="97" spans="1:4" x14ac:dyDescent="0.25">
      <c r="A97">
        <v>2050</v>
      </c>
      <c r="B97" t="s">
        <v>17</v>
      </c>
      <c r="C97" s="10">
        <v>4.8099999999999996</v>
      </c>
      <c r="D97" t="s">
        <v>68</v>
      </c>
    </row>
    <row r="98" spans="1:4" x14ac:dyDescent="0.25">
      <c r="A98">
        <v>2050</v>
      </c>
      <c r="B98" t="s">
        <v>16</v>
      </c>
      <c r="C98" s="10">
        <v>3.91</v>
      </c>
      <c r="D98" t="s">
        <v>68</v>
      </c>
    </row>
    <row r="99" spans="1:4" x14ac:dyDescent="0.25">
      <c r="A99">
        <v>2050</v>
      </c>
      <c r="B99" t="s">
        <v>9</v>
      </c>
      <c r="C99" s="10">
        <v>0.27</v>
      </c>
      <c r="D99" t="s">
        <v>68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"/>
  <sheetViews>
    <sheetView workbookViewId="0"/>
  </sheetViews>
  <sheetFormatPr defaultColWidth="11.5703125" defaultRowHeight="15" x14ac:dyDescent="0.25"/>
  <cols>
    <col min="2" max="2" width="14.85546875" bestFit="1" customWidth="1"/>
  </cols>
  <sheetData>
    <row r="1" spans="1:3" x14ac:dyDescent="0.25">
      <c r="A1" s="15" t="s">
        <v>72</v>
      </c>
    </row>
    <row r="2" spans="1:3" x14ac:dyDescent="0.25">
      <c r="A2" s="1" t="str">
        <f>HYPERLINK("#'Table of Contents'!A1","Return to Table of Contents")</f>
        <v>Return to Table of Contents</v>
      </c>
    </row>
    <row r="6" spans="1:3" s="3" customFormat="1" x14ac:dyDescent="0.25">
      <c r="A6" s="3" t="s">
        <v>73</v>
      </c>
      <c r="B6" s="3" t="s">
        <v>7</v>
      </c>
      <c r="C6" s="3" t="s">
        <v>8</v>
      </c>
    </row>
    <row r="7" spans="1:3" x14ac:dyDescent="0.25">
      <c r="A7" t="s">
        <v>74</v>
      </c>
      <c r="B7" s="10">
        <v>8.3360592380000007</v>
      </c>
      <c r="C7" t="s">
        <v>36</v>
      </c>
    </row>
    <row r="8" spans="1:3" x14ac:dyDescent="0.25">
      <c r="A8" t="s">
        <v>75</v>
      </c>
      <c r="B8" s="10">
        <v>1.6269882229999999</v>
      </c>
      <c r="C8" t="s">
        <v>36</v>
      </c>
    </row>
    <row r="9" spans="1:3" x14ac:dyDescent="0.25">
      <c r="A9" t="s">
        <v>76</v>
      </c>
      <c r="B9" s="10">
        <v>14.600005100000001</v>
      </c>
      <c r="C9" t="s">
        <v>36</v>
      </c>
    </row>
    <row r="10" spans="1:3" x14ac:dyDescent="0.25">
      <c r="A10" t="s">
        <v>77</v>
      </c>
      <c r="B10" s="10">
        <v>11.86885185</v>
      </c>
      <c r="C10" t="s">
        <v>36</v>
      </c>
    </row>
    <row r="11" spans="1:3" x14ac:dyDescent="0.25">
      <c r="A11" t="s">
        <v>78</v>
      </c>
      <c r="B11" s="10">
        <v>77.477607289999995</v>
      </c>
      <c r="C11" t="s">
        <v>36</v>
      </c>
    </row>
    <row r="12" spans="1:3" x14ac:dyDescent="0.25">
      <c r="A12" t="s">
        <v>79</v>
      </c>
      <c r="B12" s="10">
        <v>150.5615727</v>
      </c>
      <c r="C12" t="s">
        <v>36</v>
      </c>
    </row>
    <row r="13" spans="1:3" x14ac:dyDescent="0.25">
      <c r="A13" t="s">
        <v>80</v>
      </c>
      <c r="B13" s="10">
        <v>20.701853199999999</v>
      </c>
      <c r="C13" t="s">
        <v>36</v>
      </c>
    </row>
    <row r="14" spans="1:3" x14ac:dyDescent="0.25">
      <c r="A14" t="s">
        <v>81</v>
      </c>
      <c r="B14" s="10">
        <v>67.106801070000003</v>
      </c>
      <c r="C14" t="s">
        <v>36</v>
      </c>
    </row>
    <row r="15" spans="1:3" x14ac:dyDescent="0.25">
      <c r="A15" t="s">
        <v>82</v>
      </c>
      <c r="B15" s="10">
        <v>256.14880319999997</v>
      </c>
      <c r="C15" t="s">
        <v>36</v>
      </c>
    </row>
    <row r="16" spans="1:3" x14ac:dyDescent="0.25">
      <c r="A16" t="s">
        <v>83</v>
      </c>
      <c r="B16" s="10">
        <v>59.436464010000002</v>
      </c>
      <c r="C16" t="s">
        <v>36</v>
      </c>
    </row>
    <row r="17" spans="1:3" x14ac:dyDescent="0.25">
      <c r="A17" t="s">
        <v>84</v>
      </c>
      <c r="B17" s="10">
        <v>0.65007416200000001</v>
      </c>
      <c r="C17" t="s">
        <v>36</v>
      </c>
    </row>
    <row r="18" spans="1:3" x14ac:dyDescent="0.25">
      <c r="A18" t="s">
        <v>85</v>
      </c>
      <c r="B18" s="10">
        <v>1.286647876</v>
      </c>
      <c r="C18" t="s">
        <v>36</v>
      </c>
    </row>
    <row r="19" spans="1:3" x14ac:dyDescent="0.25">
      <c r="A19" t="s">
        <v>86</v>
      </c>
      <c r="B19" s="10">
        <v>0.62595863299999999</v>
      </c>
      <c r="C19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ColWidth="11.5703125" defaultRowHeight="15" x14ac:dyDescent="0.25"/>
  <sheetData>
    <row r="1" spans="1:3" x14ac:dyDescent="0.25">
      <c r="A1" s="15" t="s">
        <v>69</v>
      </c>
    </row>
    <row r="2" spans="1:3" x14ac:dyDescent="0.25">
      <c r="A2" s="1" t="str">
        <f>HYPERLINK("#'Table of Contents'!A1","Return to Table of Contents")</f>
        <v>Return to Table of Contents</v>
      </c>
    </row>
    <row r="6" spans="1:3" s="3" customFormat="1" x14ac:dyDescent="0.25">
      <c r="A6" s="3" t="s">
        <v>19</v>
      </c>
      <c r="B6" s="3" t="s">
        <v>7</v>
      </c>
      <c r="C6" s="3" t="s">
        <v>8</v>
      </c>
    </row>
    <row r="7" spans="1:3" x14ac:dyDescent="0.25">
      <c r="A7" t="s">
        <v>40</v>
      </c>
      <c r="B7">
        <v>189</v>
      </c>
      <c r="C7" t="s">
        <v>36</v>
      </c>
    </row>
    <row r="8" spans="1:3" x14ac:dyDescent="0.25">
      <c r="A8" t="s">
        <v>10</v>
      </c>
      <c r="B8">
        <v>52</v>
      </c>
      <c r="C8" t="s">
        <v>36</v>
      </c>
    </row>
    <row r="9" spans="1:3" x14ac:dyDescent="0.25">
      <c r="A9" t="s">
        <v>24</v>
      </c>
      <c r="B9">
        <v>150</v>
      </c>
      <c r="C9" t="s">
        <v>36</v>
      </c>
    </row>
    <row r="10" spans="1:3" x14ac:dyDescent="0.25">
      <c r="A10" t="s">
        <v>51</v>
      </c>
      <c r="B10">
        <v>87</v>
      </c>
      <c r="C10" t="s">
        <v>36</v>
      </c>
    </row>
    <row r="11" spans="1:3" x14ac:dyDescent="0.25">
      <c r="A11" t="s">
        <v>39</v>
      </c>
      <c r="B11">
        <v>77</v>
      </c>
      <c r="C11" t="s">
        <v>36</v>
      </c>
    </row>
    <row r="12" spans="1:3" x14ac:dyDescent="0.25">
      <c r="A12" t="s">
        <v>70</v>
      </c>
      <c r="B12">
        <v>69</v>
      </c>
      <c r="C12" t="s">
        <v>36</v>
      </c>
    </row>
    <row r="13" spans="1:3" x14ac:dyDescent="0.25">
      <c r="A13" t="s">
        <v>71</v>
      </c>
      <c r="B13">
        <v>47</v>
      </c>
      <c r="C13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44"/>
  <sheetViews>
    <sheetView workbookViewId="0"/>
  </sheetViews>
  <sheetFormatPr defaultColWidth="11.5703125" defaultRowHeight="15" x14ac:dyDescent="0.25"/>
  <sheetData>
    <row r="1" spans="1:4" x14ac:dyDescent="0.25">
      <c r="A1" s="15" t="s">
        <v>87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17</v>
      </c>
      <c r="B7">
        <v>2005</v>
      </c>
      <c r="C7" s="10">
        <v>726.67638985802296</v>
      </c>
      <c r="D7" t="s">
        <v>36</v>
      </c>
    </row>
    <row r="8" spans="1:4" x14ac:dyDescent="0.25">
      <c r="A8" t="s">
        <v>17</v>
      </c>
      <c r="B8">
        <v>2006</v>
      </c>
      <c r="C8" s="10">
        <v>705.95365561050005</v>
      </c>
      <c r="D8" t="s">
        <v>36</v>
      </c>
    </row>
    <row r="9" spans="1:4" x14ac:dyDescent="0.25">
      <c r="A9" t="s">
        <v>17</v>
      </c>
      <c r="B9">
        <v>2007</v>
      </c>
      <c r="C9" s="10">
        <v>731.19360037227398</v>
      </c>
      <c r="D9" t="s">
        <v>36</v>
      </c>
    </row>
    <row r="10" spans="1:4" x14ac:dyDescent="0.25">
      <c r="A10" t="s">
        <v>17</v>
      </c>
      <c r="B10">
        <v>2008</v>
      </c>
      <c r="C10" s="10">
        <v>709.42526213936003</v>
      </c>
      <c r="D10" t="s">
        <v>36</v>
      </c>
    </row>
    <row r="11" spans="1:4" x14ac:dyDescent="0.25">
      <c r="A11" t="s">
        <v>17</v>
      </c>
      <c r="B11">
        <v>2009</v>
      </c>
      <c r="C11" s="10">
        <v>640.75421236247405</v>
      </c>
      <c r="D11" t="s">
        <v>36</v>
      </c>
    </row>
    <row r="12" spans="1:4" x14ac:dyDescent="0.25">
      <c r="A12" t="s">
        <v>17</v>
      </c>
      <c r="B12">
        <v>2010</v>
      </c>
      <c r="C12" s="10">
        <v>683.694543186685</v>
      </c>
      <c r="D12" t="s">
        <v>36</v>
      </c>
    </row>
    <row r="13" spans="1:4" x14ac:dyDescent="0.25">
      <c r="A13" t="s">
        <v>17</v>
      </c>
      <c r="B13">
        <v>2011</v>
      </c>
      <c r="C13" s="10">
        <v>699.36206810240196</v>
      </c>
      <c r="D13" t="s">
        <v>36</v>
      </c>
    </row>
    <row r="14" spans="1:4" x14ac:dyDescent="0.25">
      <c r="A14" t="s">
        <v>17</v>
      </c>
      <c r="B14">
        <v>2012</v>
      </c>
      <c r="C14" s="10">
        <v>695.18280017898201</v>
      </c>
      <c r="D14" t="s">
        <v>36</v>
      </c>
    </row>
    <row r="15" spans="1:4" x14ac:dyDescent="0.25">
      <c r="A15" t="s">
        <v>17</v>
      </c>
      <c r="B15">
        <v>2013</v>
      </c>
      <c r="C15" s="10">
        <v>703.36310808466703</v>
      </c>
      <c r="D15" t="s">
        <v>36</v>
      </c>
    </row>
    <row r="16" spans="1:4" x14ac:dyDescent="0.25">
      <c r="A16" t="s">
        <v>17</v>
      </c>
      <c r="B16">
        <v>2014</v>
      </c>
      <c r="C16" s="10">
        <v>680.879488179281</v>
      </c>
      <c r="D16" t="s">
        <v>36</v>
      </c>
    </row>
    <row r="17" spans="1:4" x14ac:dyDescent="0.25">
      <c r="A17" t="s">
        <v>17</v>
      </c>
      <c r="B17">
        <v>2015</v>
      </c>
      <c r="C17" s="10">
        <v>722.94031719662905</v>
      </c>
      <c r="D17" t="s">
        <v>36</v>
      </c>
    </row>
    <row r="18" spans="1:4" x14ac:dyDescent="0.25">
      <c r="A18" t="s">
        <v>17</v>
      </c>
      <c r="B18">
        <v>2016</v>
      </c>
      <c r="C18" s="10">
        <v>693.96993806824605</v>
      </c>
      <c r="D18" t="s">
        <v>36</v>
      </c>
    </row>
    <row r="19" spans="1:4" x14ac:dyDescent="0.25">
      <c r="A19" t="s">
        <v>17</v>
      </c>
      <c r="B19">
        <v>2017</v>
      </c>
      <c r="C19" s="10">
        <v>696.00553099996398</v>
      </c>
      <c r="D19" t="s">
        <v>36</v>
      </c>
    </row>
    <row r="20" spans="1:4" x14ac:dyDescent="0.25">
      <c r="A20" t="s">
        <v>17</v>
      </c>
      <c r="B20">
        <v>2018</v>
      </c>
      <c r="C20" s="10">
        <v>713.321329181956</v>
      </c>
      <c r="D20" t="s">
        <v>36</v>
      </c>
    </row>
    <row r="21" spans="1:4" x14ac:dyDescent="0.25">
      <c r="A21" t="s">
        <v>17</v>
      </c>
      <c r="B21">
        <v>2019</v>
      </c>
      <c r="C21" s="10">
        <v>704.85818943480797</v>
      </c>
      <c r="D21" t="s">
        <v>36</v>
      </c>
    </row>
    <row r="22" spans="1:4" x14ac:dyDescent="0.25">
      <c r="A22" t="s">
        <v>17</v>
      </c>
      <c r="B22">
        <v>2020</v>
      </c>
      <c r="C22" s="10">
        <v>645.40050127050904</v>
      </c>
      <c r="D22" t="s">
        <v>36</v>
      </c>
    </row>
    <row r="23" spans="1:4" x14ac:dyDescent="0.25">
      <c r="A23" t="s">
        <v>17</v>
      </c>
      <c r="B23">
        <v>2021</v>
      </c>
      <c r="C23" s="10">
        <v>653.12511401817301</v>
      </c>
      <c r="D23" t="s">
        <v>36</v>
      </c>
    </row>
    <row r="24" spans="1:4" x14ac:dyDescent="0.25">
      <c r="A24" t="s">
        <v>17</v>
      </c>
      <c r="B24">
        <v>2022</v>
      </c>
      <c r="C24" s="10">
        <v>672.92449243646104</v>
      </c>
      <c r="D24" t="s">
        <v>36</v>
      </c>
    </row>
    <row r="25" spans="1:4" x14ac:dyDescent="0.25">
      <c r="A25" t="s">
        <v>17</v>
      </c>
      <c r="B25">
        <v>2023</v>
      </c>
      <c r="C25" s="10">
        <v>680.217829293249</v>
      </c>
      <c r="D25" t="s">
        <v>36</v>
      </c>
    </row>
    <row r="26" spans="1:4" x14ac:dyDescent="0.25">
      <c r="A26" t="s">
        <v>17</v>
      </c>
      <c r="B26">
        <v>2024</v>
      </c>
      <c r="C26" s="10">
        <v>668.25131811537801</v>
      </c>
      <c r="D26" t="s">
        <v>36</v>
      </c>
    </row>
    <row r="27" spans="1:4" x14ac:dyDescent="0.25">
      <c r="A27" t="s">
        <v>17</v>
      </c>
      <c r="B27">
        <v>2025</v>
      </c>
      <c r="C27" s="10">
        <v>654.69079329216402</v>
      </c>
      <c r="D27" t="s">
        <v>36</v>
      </c>
    </row>
    <row r="28" spans="1:4" x14ac:dyDescent="0.25">
      <c r="A28" t="s">
        <v>17</v>
      </c>
      <c r="B28">
        <v>2026</v>
      </c>
      <c r="C28" s="10">
        <v>650.01732486185995</v>
      </c>
      <c r="D28" t="s">
        <v>36</v>
      </c>
    </row>
    <row r="29" spans="1:4" x14ac:dyDescent="0.25">
      <c r="A29" t="s">
        <v>17</v>
      </c>
      <c r="B29">
        <v>2027</v>
      </c>
      <c r="C29" s="10">
        <v>646.12536931388604</v>
      </c>
      <c r="D29" t="s">
        <v>36</v>
      </c>
    </row>
    <row r="30" spans="1:4" x14ac:dyDescent="0.25">
      <c r="A30" t="s">
        <v>17</v>
      </c>
      <c r="B30">
        <v>2028</v>
      </c>
      <c r="C30" s="10">
        <v>637.64386526435703</v>
      </c>
      <c r="D30" t="s">
        <v>36</v>
      </c>
    </row>
    <row r="31" spans="1:4" x14ac:dyDescent="0.25">
      <c r="A31" t="s">
        <v>17</v>
      </c>
      <c r="B31">
        <v>2029</v>
      </c>
      <c r="C31" s="10">
        <v>626.28255511930399</v>
      </c>
      <c r="D31" t="s">
        <v>36</v>
      </c>
    </row>
    <row r="32" spans="1:4" x14ac:dyDescent="0.25">
      <c r="A32" t="s">
        <v>17</v>
      </c>
      <c r="B32">
        <v>2030</v>
      </c>
      <c r="C32" s="10">
        <v>613.40714091330199</v>
      </c>
      <c r="D32" t="s">
        <v>36</v>
      </c>
    </row>
    <row r="33" spans="1:4" x14ac:dyDescent="0.25">
      <c r="A33" t="s">
        <v>17</v>
      </c>
      <c r="B33">
        <v>2031</v>
      </c>
      <c r="C33" s="10">
        <v>607.95951908188397</v>
      </c>
      <c r="D33" t="s">
        <v>36</v>
      </c>
    </row>
    <row r="34" spans="1:4" x14ac:dyDescent="0.25">
      <c r="A34" t="s">
        <v>17</v>
      </c>
      <c r="B34">
        <v>2032</v>
      </c>
      <c r="C34" s="10">
        <v>601.30906583118997</v>
      </c>
      <c r="D34" t="s">
        <v>36</v>
      </c>
    </row>
    <row r="35" spans="1:4" x14ac:dyDescent="0.25">
      <c r="A35" t="s">
        <v>17</v>
      </c>
      <c r="B35">
        <v>2033</v>
      </c>
      <c r="C35" s="10">
        <v>596.37163044955003</v>
      </c>
      <c r="D35" t="s">
        <v>36</v>
      </c>
    </row>
    <row r="36" spans="1:4" x14ac:dyDescent="0.25">
      <c r="A36" t="s">
        <v>17</v>
      </c>
      <c r="B36">
        <v>2034</v>
      </c>
      <c r="C36" s="10">
        <v>586.06677981689802</v>
      </c>
      <c r="D36" t="s">
        <v>36</v>
      </c>
    </row>
    <row r="37" spans="1:4" x14ac:dyDescent="0.25">
      <c r="A37" t="s">
        <v>17</v>
      </c>
      <c r="B37">
        <v>2035</v>
      </c>
      <c r="C37" s="10">
        <v>583.01117191363198</v>
      </c>
      <c r="D37" t="s">
        <v>36</v>
      </c>
    </row>
    <row r="38" spans="1:4" x14ac:dyDescent="0.25">
      <c r="A38" t="s">
        <v>17</v>
      </c>
      <c r="B38">
        <v>2036</v>
      </c>
      <c r="C38" s="10">
        <v>579.49858293512102</v>
      </c>
      <c r="D38" t="s">
        <v>36</v>
      </c>
    </row>
    <row r="39" spans="1:4" x14ac:dyDescent="0.25">
      <c r="A39" t="s">
        <v>17</v>
      </c>
      <c r="B39">
        <v>2037</v>
      </c>
      <c r="C39" s="10">
        <v>576.98941684209399</v>
      </c>
      <c r="D39" t="s">
        <v>36</v>
      </c>
    </row>
    <row r="40" spans="1:4" x14ac:dyDescent="0.25">
      <c r="A40" t="s">
        <v>17</v>
      </c>
      <c r="B40">
        <v>2038</v>
      </c>
      <c r="C40" s="10">
        <v>574.77733354458906</v>
      </c>
      <c r="D40" t="s">
        <v>36</v>
      </c>
    </row>
    <row r="41" spans="1:4" x14ac:dyDescent="0.25">
      <c r="A41" t="s">
        <v>17</v>
      </c>
      <c r="B41">
        <v>2039</v>
      </c>
      <c r="C41" s="10">
        <v>572.68232334457196</v>
      </c>
      <c r="D41" t="s">
        <v>36</v>
      </c>
    </row>
    <row r="42" spans="1:4" x14ac:dyDescent="0.25">
      <c r="A42" t="s">
        <v>17</v>
      </c>
      <c r="B42">
        <v>2040</v>
      </c>
      <c r="C42" s="10">
        <v>571.13626415075396</v>
      </c>
      <c r="D42" t="s">
        <v>36</v>
      </c>
    </row>
    <row r="43" spans="1:4" x14ac:dyDescent="0.25">
      <c r="A43" t="s">
        <v>17</v>
      </c>
      <c r="B43">
        <v>2041</v>
      </c>
      <c r="C43" s="10">
        <v>568.25660055607398</v>
      </c>
      <c r="D43" t="s">
        <v>36</v>
      </c>
    </row>
    <row r="44" spans="1:4" x14ac:dyDescent="0.25">
      <c r="A44" t="s">
        <v>17</v>
      </c>
      <c r="B44">
        <v>2042</v>
      </c>
      <c r="C44" s="10">
        <v>566.50561201116602</v>
      </c>
      <c r="D44" t="s">
        <v>36</v>
      </c>
    </row>
    <row r="45" spans="1:4" x14ac:dyDescent="0.25">
      <c r="A45" t="s">
        <v>17</v>
      </c>
      <c r="B45">
        <v>2043</v>
      </c>
      <c r="C45" s="10">
        <v>563.926372608473</v>
      </c>
      <c r="D45" t="s">
        <v>36</v>
      </c>
    </row>
    <row r="46" spans="1:4" x14ac:dyDescent="0.25">
      <c r="A46" t="s">
        <v>17</v>
      </c>
      <c r="B46">
        <v>2044</v>
      </c>
      <c r="C46" s="10">
        <v>561.84002277136995</v>
      </c>
      <c r="D46" t="s">
        <v>36</v>
      </c>
    </row>
    <row r="47" spans="1:4" x14ac:dyDescent="0.25">
      <c r="A47" t="s">
        <v>17</v>
      </c>
      <c r="B47">
        <v>2045</v>
      </c>
      <c r="C47" s="10">
        <v>560.48436028321396</v>
      </c>
      <c r="D47" t="s">
        <v>36</v>
      </c>
    </row>
    <row r="48" spans="1:4" x14ac:dyDescent="0.25">
      <c r="A48" t="s">
        <v>17</v>
      </c>
      <c r="B48">
        <v>2046</v>
      </c>
      <c r="C48" s="10">
        <v>561.13081055780401</v>
      </c>
      <c r="D48" t="s">
        <v>36</v>
      </c>
    </row>
    <row r="49" spans="1:4" x14ac:dyDescent="0.25">
      <c r="A49" t="s">
        <v>17</v>
      </c>
      <c r="B49">
        <v>2047</v>
      </c>
      <c r="C49" s="10">
        <v>562.00079577895895</v>
      </c>
      <c r="D49" t="s">
        <v>36</v>
      </c>
    </row>
    <row r="50" spans="1:4" x14ac:dyDescent="0.25">
      <c r="A50" t="s">
        <v>17</v>
      </c>
      <c r="B50">
        <v>2048</v>
      </c>
      <c r="C50" s="10">
        <v>563.17104125760602</v>
      </c>
      <c r="D50" t="s">
        <v>36</v>
      </c>
    </row>
    <row r="51" spans="1:4" x14ac:dyDescent="0.25">
      <c r="A51" t="s">
        <v>17</v>
      </c>
      <c r="B51">
        <v>2049</v>
      </c>
      <c r="C51" s="10">
        <v>565.16700437050395</v>
      </c>
      <c r="D51" t="s">
        <v>36</v>
      </c>
    </row>
    <row r="52" spans="1:4" x14ac:dyDescent="0.25">
      <c r="A52" t="s">
        <v>17</v>
      </c>
      <c r="B52">
        <v>2050</v>
      </c>
      <c r="C52" s="10">
        <v>567.26922848807101</v>
      </c>
      <c r="D52" t="s">
        <v>36</v>
      </c>
    </row>
    <row r="53" spans="1:4" x14ac:dyDescent="0.25">
      <c r="A53" t="s">
        <v>16</v>
      </c>
      <c r="B53">
        <v>2005</v>
      </c>
      <c r="C53" s="10">
        <v>726.67638985802296</v>
      </c>
      <c r="D53" t="s">
        <v>36</v>
      </c>
    </row>
    <row r="54" spans="1:4" x14ac:dyDescent="0.25">
      <c r="A54" t="s">
        <v>16</v>
      </c>
      <c r="B54">
        <v>2006</v>
      </c>
      <c r="C54" s="10">
        <v>705.95365561050005</v>
      </c>
      <c r="D54" t="s">
        <v>36</v>
      </c>
    </row>
    <row r="55" spans="1:4" x14ac:dyDescent="0.25">
      <c r="A55" t="s">
        <v>16</v>
      </c>
      <c r="B55">
        <v>2007</v>
      </c>
      <c r="C55" s="10">
        <v>731.19360037227398</v>
      </c>
      <c r="D55" t="s">
        <v>36</v>
      </c>
    </row>
    <row r="56" spans="1:4" x14ac:dyDescent="0.25">
      <c r="A56" t="s">
        <v>16</v>
      </c>
      <c r="B56">
        <v>2008</v>
      </c>
      <c r="C56" s="10">
        <v>709.42526213936003</v>
      </c>
      <c r="D56" t="s">
        <v>36</v>
      </c>
    </row>
    <row r="57" spans="1:4" x14ac:dyDescent="0.25">
      <c r="A57" t="s">
        <v>16</v>
      </c>
      <c r="B57">
        <v>2009</v>
      </c>
      <c r="C57" s="10">
        <v>640.75421236247405</v>
      </c>
      <c r="D57" t="s">
        <v>36</v>
      </c>
    </row>
    <row r="58" spans="1:4" x14ac:dyDescent="0.25">
      <c r="A58" t="s">
        <v>16</v>
      </c>
      <c r="B58">
        <v>2010</v>
      </c>
      <c r="C58" s="10">
        <v>683.694543186685</v>
      </c>
      <c r="D58" t="s">
        <v>36</v>
      </c>
    </row>
    <row r="59" spans="1:4" x14ac:dyDescent="0.25">
      <c r="A59" t="s">
        <v>16</v>
      </c>
      <c r="B59">
        <v>2011</v>
      </c>
      <c r="C59" s="10">
        <v>699.36206810240196</v>
      </c>
      <c r="D59" t="s">
        <v>36</v>
      </c>
    </row>
    <row r="60" spans="1:4" x14ac:dyDescent="0.25">
      <c r="A60" t="s">
        <v>16</v>
      </c>
      <c r="B60">
        <v>2012</v>
      </c>
      <c r="C60" s="10">
        <v>695.18280017898201</v>
      </c>
      <c r="D60" t="s">
        <v>36</v>
      </c>
    </row>
    <row r="61" spans="1:4" x14ac:dyDescent="0.25">
      <c r="A61" t="s">
        <v>16</v>
      </c>
      <c r="B61">
        <v>2013</v>
      </c>
      <c r="C61" s="10">
        <v>703.36310808466703</v>
      </c>
      <c r="D61" t="s">
        <v>36</v>
      </c>
    </row>
    <row r="62" spans="1:4" x14ac:dyDescent="0.25">
      <c r="A62" t="s">
        <v>16</v>
      </c>
      <c r="B62">
        <v>2014</v>
      </c>
      <c r="C62" s="10">
        <v>680.879488179281</v>
      </c>
      <c r="D62" t="s">
        <v>36</v>
      </c>
    </row>
    <row r="63" spans="1:4" x14ac:dyDescent="0.25">
      <c r="A63" t="s">
        <v>16</v>
      </c>
      <c r="B63">
        <v>2015</v>
      </c>
      <c r="C63" s="10">
        <v>722.94031719662905</v>
      </c>
      <c r="D63" t="s">
        <v>36</v>
      </c>
    </row>
    <row r="64" spans="1:4" x14ac:dyDescent="0.25">
      <c r="A64" t="s">
        <v>16</v>
      </c>
      <c r="B64">
        <v>2016</v>
      </c>
      <c r="C64" s="10">
        <v>693.96993806824605</v>
      </c>
      <c r="D64" t="s">
        <v>36</v>
      </c>
    </row>
    <row r="65" spans="1:4" x14ac:dyDescent="0.25">
      <c r="A65" t="s">
        <v>16</v>
      </c>
      <c r="B65">
        <v>2017</v>
      </c>
      <c r="C65" s="10">
        <v>696.00553099996398</v>
      </c>
      <c r="D65" t="s">
        <v>36</v>
      </c>
    </row>
    <row r="66" spans="1:4" x14ac:dyDescent="0.25">
      <c r="A66" t="s">
        <v>16</v>
      </c>
      <c r="B66">
        <v>2018</v>
      </c>
      <c r="C66" s="10">
        <v>713.321329181956</v>
      </c>
      <c r="D66" t="s">
        <v>36</v>
      </c>
    </row>
    <row r="67" spans="1:4" x14ac:dyDescent="0.25">
      <c r="A67" t="s">
        <v>16</v>
      </c>
      <c r="B67">
        <v>2019</v>
      </c>
      <c r="C67" s="10">
        <v>704.85818943480797</v>
      </c>
      <c r="D67" t="s">
        <v>36</v>
      </c>
    </row>
    <row r="68" spans="1:4" x14ac:dyDescent="0.25">
      <c r="A68" t="s">
        <v>16</v>
      </c>
      <c r="B68">
        <v>2020</v>
      </c>
      <c r="C68" s="10">
        <v>645.40050127050904</v>
      </c>
      <c r="D68" t="s">
        <v>36</v>
      </c>
    </row>
    <row r="69" spans="1:4" x14ac:dyDescent="0.25">
      <c r="A69" t="s">
        <v>16</v>
      </c>
      <c r="B69">
        <v>2021</v>
      </c>
      <c r="C69" s="10">
        <v>653.12511401817301</v>
      </c>
      <c r="D69" t="s">
        <v>36</v>
      </c>
    </row>
    <row r="70" spans="1:4" x14ac:dyDescent="0.25">
      <c r="A70" t="s">
        <v>16</v>
      </c>
      <c r="B70">
        <v>2022</v>
      </c>
      <c r="C70" s="10">
        <v>672.92449243646104</v>
      </c>
      <c r="D70" t="s">
        <v>36</v>
      </c>
    </row>
    <row r="71" spans="1:4" x14ac:dyDescent="0.25">
      <c r="A71" t="s">
        <v>16</v>
      </c>
      <c r="B71">
        <v>2023</v>
      </c>
      <c r="C71" s="10">
        <v>670.00104088154205</v>
      </c>
      <c r="D71" t="s">
        <v>36</v>
      </c>
    </row>
    <row r="72" spans="1:4" x14ac:dyDescent="0.25">
      <c r="A72" t="s">
        <v>16</v>
      </c>
      <c r="B72">
        <v>2024</v>
      </c>
      <c r="C72" s="10">
        <v>647.59760662895803</v>
      </c>
      <c r="D72" t="s">
        <v>36</v>
      </c>
    </row>
    <row r="73" spans="1:4" x14ac:dyDescent="0.25">
      <c r="A73" t="s">
        <v>16</v>
      </c>
      <c r="B73">
        <v>2025</v>
      </c>
      <c r="C73" s="10">
        <v>621.09862256547501</v>
      </c>
      <c r="D73" t="s">
        <v>36</v>
      </c>
    </row>
    <row r="74" spans="1:4" x14ac:dyDescent="0.25">
      <c r="A74" t="s">
        <v>16</v>
      </c>
      <c r="B74">
        <v>2026</v>
      </c>
      <c r="C74" s="10">
        <v>606.95846413961999</v>
      </c>
      <c r="D74" t="s">
        <v>36</v>
      </c>
    </row>
    <row r="75" spans="1:4" x14ac:dyDescent="0.25">
      <c r="A75" t="s">
        <v>16</v>
      </c>
      <c r="B75">
        <v>2027</v>
      </c>
      <c r="C75" s="10">
        <v>590.56594114341101</v>
      </c>
      <c r="D75" t="s">
        <v>36</v>
      </c>
    </row>
    <row r="76" spans="1:4" x14ac:dyDescent="0.25">
      <c r="A76" t="s">
        <v>16</v>
      </c>
      <c r="B76">
        <v>2028</v>
      </c>
      <c r="C76" s="10">
        <v>568.64852094088496</v>
      </c>
      <c r="D76" t="s">
        <v>36</v>
      </c>
    </row>
    <row r="77" spans="1:4" x14ac:dyDescent="0.25">
      <c r="A77" t="s">
        <v>16</v>
      </c>
      <c r="B77">
        <v>2029</v>
      </c>
      <c r="C77" s="10">
        <v>539.81437376647295</v>
      </c>
      <c r="D77" t="s">
        <v>36</v>
      </c>
    </row>
    <row r="78" spans="1:4" x14ac:dyDescent="0.25">
      <c r="A78" t="s">
        <v>16</v>
      </c>
      <c r="B78">
        <v>2030</v>
      </c>
      <c r="C78" s="10">
        <v>504.89097564166798</v>
      </c>
      <c r="D78" t="s">
        <v>36</v>
      </c>
    </row>
    <row r="79" spans="1:4" x14ac:dyDescent="0.25">
      <c r="A79" t="s">
        <v>16</v>
      </c>
      <c r="B79">
        <v>2031</v>
      </c>
      <c r="C79" s="10">
        <v>469.21797401272102</v>
      </c>
      <c r="D79" t="s">
        <v>36</v>
      </c>
    </row>
    <row r="80" spans="1:4" x14ac:dyDescent="0.25">
      <c r="A80" t="s">
        <v>16</v>
      </c>
      <c r="B80">
        <v>2032</v>
      </c>
      <c r="C80" s="10">
        <v>433.59860838087002</v>
      </c>
      <c r="D80" t="s">
        <v>36</v>
      </c>
    </row>
    <row r="81" spans="1:4" x14ac:dyDescent="0.25">
      <c r="A81" t="s">
        <v>16</v>
      </c>
      <c r="B81">
        <v>2033</v>
      </c>
      <c r="C81" s="10">
        <v>406.30721416184798</v>
      </c>
      <c r="D81" t="s">
        <v>36</v>
      </c>
    </row>
    <row r="82" spans="1:4" x14ac:dyDescent="0.25">
      <c r="A82" t="s">
        <v>16</v>
      </c>
      <c r="B82">
        <v>2034</v>
      </c>
      <c r="C82" s="10">
        <v>375.49039245919499</v>
      </c>
      <c r="D82" t="s">
        <v>36</v>
      </c>
    </row>
    <row r="83" spans="1:4" x14ac:dyDescent="0.25">
      <c r="A83" t="s">
        <v>16</v>
      </c>
      <c r="B83">
        <v>2035</v>
      </c>
      <c r="C83" s="10">
        <v>344.000263363572</v>
      </c>
      <c r="D83" t="s">
        <v>36</v>
      </c>
    </row>
    <row r="84" spans="1:4" x14ac:dyDescent="0.25">
      <c r="A84" t="s">
        <v>16</v>
      </c>
      <c r="B84">
        <v>2036</v>
      </c>
      <c r="C84" s="10">
        <v>314.75987036252502</v>
      </c>
      <c r="D84" t="s">
        <v>36</v>
      </c>
    </row>
    <row r="85" spans="1:4" x14ac:dyDescent="0.25">
      <c r="A85" t="s">
        <v>16</v>
      </c>
      <c r="B85">
        <v>2037</v>
      </c>
      <c r="C85" s="10">
        <v>286.08578511301403</v>
      </c>
      <c r="D85" t="s">
        <v>36</v>
      </c>
    </row>
    <row r="86" spans="1:4" x14ac:dyDescent="0.25">
      <c r="A86" t="s">
        <v>16</v>
      </c>
      <c r="B86">
        <v>2038</v>
      </c>
      <c r="C86" s="10">
        <v>259.81545266576802</v>
      </c>
      <c r="D86" t="s">
        <v>36</v>
      </c>
    </row>
    <row r="87" spans="1:4" x14ac:dyDescent="0.25">
      <c r="A87" t="s">
        <v>16</v>
      </c>
      <c r="B87">
        <v>2039</v>
      </c>
      <c r="C87" s="10">
        <v>236.98506105219499</v>
      </c>
      <c r="D87" t="s">
        <v>36</v>
      </c>
    </row>
    <row r="88" spans="1:4" x14ac:dyDescent="0.25">
      <c r="A88" t="s">
        <v>16</v>
      </c>
      <c r="B88">
        <v>2040</v>
      </c>
      <c r="C88" s="10">
        <v>214.11052955097699</v>
      </c>
      <c r="D88" t="s">
        <v>36</v>
      </c>
    </row>
    <row r="89" spans="1:4" x14ac:dyDescent="0.25">
      <c r="A89" t="s">
        <v>16</v>
      </c>
      <c r="B89">
        <v>2041</v>
      </c>
      <c r="C89" s="10">
        <v>188.998659231396</v>
      </c>
      <c r="D89" t="s">
        <v>36</v>
      </c>
    </row>
    <row r="90" spans="1:4" x14ac:dyDescent="0.25">
      <c r="A90" t="s">
        <v>16</v>
      </c>
      <c r="B90">
        <v>2042</v>
      </c>
      <c r="C90" s="10">
        <v>167.868293945055</v>
      </c>
      <c r="D90" t="s">
        <v>36</v>
      </c>
    </row>
    <row r="91" spans="1:4" x14ac:dyDescent="0.25">
      <c r="A91" t="s">
        <v>16</v>
      </c>
      <c r="B91">
        <v>2043</v>
      </c>
      <c r="C91" s="10">
        <v>146.42890104826799</v>
      </c>
      <c r="D91" t="s">
        <v>36</v>
      </c>
    </row>
    <row r="92" spans="1:4" x14ac:dyDescent="0.25">
      <c r="A92" t="s">
        <v>16</v>
      </c>
      <c r="B92">
        <v>2044</v>
      </c>
      <c r="C92" s="10">
        <v>124.693084208424</v>
      </c>
      <c r="D92" t="s">
        <v>36</v>
      </c>
    </row>
    <row r="93" spans="1:4" x14ac:dyDescent="0.25">
      <c r="A93" t="s">
        <v>16</v>
      </c>
      <c r="B93">
        <v>2045</v>
      </c>
      <c r="C93" s="10">
        <v>103.67767253663</v>
      </c>
      <c r="D93" t="s">
        <v>36</v>
      </c>
    </row>
    <row r="94" spans="1:4" x14ac:dyDescent="0.25">
      <c r="A94" t="s">
        <v>16</v>
      </c>
      <c r="B94">
        <v>2046</v>
      </c>
      <c r="C94" s="10">
        <v>82.852521071244496</v>
      </c>
      <c r="D94" t="s">
        <v>36</v>
      </c>
    </row>
    <row r="95" spans="1:4" x14ac:dyDescent="0.25">
      <c r="A95" t="s">
        <v>16</v>
      </c>
      <c r="B95">
        <v>2047</v>
      </c>
      <c r="C95" s="10">
        <v>61.760785391286298</v>
      </c>
      <c r="D95" t="s">
        <v>36</v>
      </c>
    </row>
    <row r="96" spans="1:4" x14ac:dyDescent="0.25">
      <c r="A96" t="s">
        <v>16</v>
      </c>
      <c r="B96">
        <v>2048</v>
      </c>
      <c r="C96" s="10">
        <v>41.164866636648398</v>
      </c>
      <c r="D96" t="s">
        <v>36</v>
      </c>
    </row>
    <row r="97" spans="1:4" x14ac:dyDescent="0.25">
      <c r="A97" t="s">
        <v>16</v>
      </c>
      <c r="B97">
        <v>2049</v>
      </c>
      <c r="C97" s="10">
        <v>20.516166969140901</v>
      </c>
      <c r="D97" t="s">
        <v>36</v>
      </c>
    </row>
    <row r="98" spans="1:4" x14ac:dyDescent="0.25">
      <c r="A98" t="s">
        <v>16</v>
      </c>
      <c r="B98">
        <v>2050</v>
      </c>
      <c r="C98" s="10">
        <v>0.33369418260992501</v>
      </c>
      <c r="D98" t="s">
        <v>36</v>
      </c>
    </row>
    <row r="99" spans="1:4" x14ac:dyDescent="0.25">
      <c r="A99" t="s">
        <v>9</v>
      </c>
      <c r="B99">
        <v>2005</v>
      </c>
      <c r="C99" s="10">
        <v>726.67638985802296</v>
      </c>
      <c r="D99" t="s">
        <v>36</v>
      </c>
    </row>
    <row r="100" spans="1:4" x14ac:dyDescent="0.25">
      <c r="A100" t="s">
        <v>9</v>
      </c>
      <c r="B100">
        <v>2006</v>
      </c>
      <c r="C100" s="10">
        <v>705.95365561050005</v>
      </c>
      <c r="D100" t="s">
        <v>36</v>
      </c>
    </row>
    <row r="101" spans="1:4" x14ac:dyDescent="0.25">
      <c r="A101" t="s">
        <v>9</v>
      </c>
      <c r="B101">
        <v>2007</v>
      </c>
      <c r="C101" s="10">
        <v>731.19360037227398</v>
      </c>
      <c r="D101" t="s">
        <v>36</v>
      </c>
    </row>
    <row r="102" spans="1:4" x14ac:dyDescent="0.25">
      <c r="A102" t="s">
        <v>9</v>
      </c>
      <c r="B102">
        <v>2008</v>
      </c>
      <c r="C102" s="10">
        <v>709.42526213936003</v>
      </c>
      <c r="D102" t="s">
        <v>36</v>
      </c>
    </row>
    <row r="103" spans="1:4" x14ac:dyDescent="0.25">
      <c r="A103" t="s">
        <v>9</v>
      </c>
      <c r="B103">
        <v>2009</v>
      </c>
      <c r="C103" s="10">
        <v>640.75421236247405</v>
      </c>
      <c r="D103" t="s">
        <v>36</v>
      </c>
    </row>
    <row r="104" spans="1:4" x14ac:dyDescent="0.25">
      <c r="A104" t="s">
        <v>9</v>
      </c>
      <c r="B104">
        <v>2010</v>
      </c>
      <c r="C104" s="10">
        <v>683.694543186685</v>
      </c>
      <c r="D104" t="s">
        <v>36</v>
      </c>
    </row>
    <row r="105" spans="1:4" x14ac:dyDescent="0.25">
      <c r="A105" t="s">
        <v>9</v>
      </c>
      <c r="B105">
        <v>2011</v>
      </c>
      <c r="C105" s="10">
        <v>699.36206810240196</v>
      </c>
      <c r="D105" t="s">
        <v>36</v>
      </c>
    </row>
    <row r="106" spans="1:4" x14ac:dyDescent="0.25">
      <c r="A106" t="s">
        <v>9</v>
      </c>
      <c r="B106">
        <v>2012</v>
      </c>
      <c r="C106" s="10">
        <v>695.18280017898201</v>
      </c>
      <c r="D106" t="s">
        <v>36</v>
      </c>
    </row>
    <row r="107" spans="1:4" x14ac:dyDescent="0.25">
      <c r="A107" t="s">
        <v>9</v>
      </c>
      <c r="B107">
        <v>2013</v>
      </c>
      <c r="C107" s="10">
        <v>703.36310808466703</v>
      </c>
      <c r="D107" t="s">
        <v>36</v>
      </c>
    </row>
    <row r="108" spans="1:4" x14ac:dyDescent="0.25">
      <c r="A108" t="s">
        <v>9</v>
      </c>
      <c r="B108">
        <v>2014</v>
      </c>
      <c r="C108" s="10">
        <v>680.879488179281</v>
      </c>
      <c r="D108" t="s">
        <v>36</v>
      </c>
    </row>
    <row r="109" spans="1:4" x14ac:dyDescent="0.25">
      <c r="A109" t="s">
        <v>9</v>
      </c>
      <c r="B109">
        <v>2015</v>
      </c>
      <c r="C109" s="10">
        <v>722.94031719662905</v>
      </c>
      <c r="D109" t="s">
        <v>36</v>
      </c>
    </row>
    <row r="110" spans="1:4" x14ac:dyDescent="0.25">
      <c r="A110" t="s">
        <v>9</v>
      </c>
      <c r="B110">
        <v>2016</v>
      </c>
      <c r="C110" s="10">
        <v>693.96993806824605</v>
      </c>
      <c r="D110" t="s">
        <v>36</v>
      </c>
    </row>
    <row r="111" spans="1:4" x14ac:dyDescent="0.25">
      <c r="A111" t="s">
        <v>9</v>
      </c>
      <c r="B111">
        <v>2017</v>
      </c>
      <c r="C111" s="10">
        <v>696.00553099996398</v>
      </c>
      <c r="D111" t="s">
        <v>36</v>
      </c>
    </row>
    <row r="112" spans="1:4" x14ac:dyDescent="0.25">
      <c r="A112" t="s">
        <v>9</v>
      </c>
      <c r="B112">
        <v>2018</v>
      </c>
      <c r="C112" s="10">
        <v>713.321329181956</v>
      </c>
      <c r="D112" t="s">
        <v>36</v>
      </c>
    </row>
    <row r="113" spans="1:4" x14ac:dyDescent="0.25">
      <c r="A113" t="s">
        <v>9</v>
      </c>
      <c r="B113">
        <v>2019</v>
      </c>
      <c r="C113" s="10">
        <v>704.85818943480797</v>
      </c>
      <c r="D113" t="s">
        <v>36</v>
      </c>
    </row>
    <row r="114" spans="1:4" x14ac:dyDescent="0.25">
      <c r="A114" t="s">
        <v>9</v>
      </c>
      <c r="B114">
        <v>2020</v>
      </c>
      <c r="C114" s="10">
        <v>645.40050127050904</v>
      </c>
      <c r="D114" t="s">
        <v>36</v>
      </c>
    </row>
    <row r="115" spans="1:4" x14ac:dyDescent="0.25">
      <c r="A115" t="s">
        <v>9</v>
      </c>
      <c r="B115">
        <v>2021</v>
      </c>
      <c r="C115" s="10">
        <v>653.12511401817301</v>
      </c>
      <c r="D115" t="s">
        <v>36</v>
      </c>
    </row>
    <row r="116" spans="1:4" x14ac:dyDescent="0.25">
      <c r="A116" t="s">
        <v>9</v>
      </c>
      <c r="B116">
        <v>2022</v>
      </c>
      <c r="C116" s="10">
        <v>672.92449243646104</v>
      </c>
      <c r="D116" t="s">
        <v>36</v>
      </c>
    </row>
    <row r="117" spans="1:4" x14ac:dyDescent="0.25">
      <c r="A117" t="s">
        <v>9</v>
      </c>
      <c r="B117">
        <v>2023</v>
      </c>
      <c r="C117" s="10">
        <v>670.10700751754496</v>
      </c>
      <c r="D117" t="s">
        <v>36</v>
      </c>
    </row>
    <row r="118" spans="1:4" x14ac:dyDescent="0.25">
      <c r="A118" t="s">
        <v>9</v>
      </c>
      <c r="B118">
        <v>2024</v>
      </c>
      <c r="C118" s="10">
        <v>645.85991156828504</v>
      </c>
      <c r="D118" t="s">
        <v>36</v>
      </c>
    </row>
    <row r="119" spans="1:4" x14ac:dyDescent="0.25">
      <c r="A119" t="s">
        <v>9</v>
      </c>
      <c r="B119">
        <v>2025</v>
      </c>
      <c r="C119" s="10">
        <v>619.99962774074697</v>
      </c>
      <c r="D119" t="s">
        <v>36</v>
      </c>
    </row>
    <row r="120" spans="1:4" x14ac:dyDescent="0.25">
      <c r="A120" t="s">
        <v>9</v>
      </c>
      <c r="B120">
        <v>2026</v>
      </c>
      <c r="C120" s="10">
        <v>605.78797869515199</v>
      </c>
      <c r="D120" t="s">
        <v>36</v>
      </c>
    </row>
    <row r="121" spans="1:4" x14ac:dyDescent="0.25">
      <c r="A121" t="s">
        <v>9</v>
      </c>
      <c r="B121">
        <v>2027</v>
      </c>
      <c r="C121" s="10">
        <v>588.88761943049406</v>
      </c>
      <c r="D121" t="s">
        <v>36</v>
      </c>
    </row>
    <row r="122" spans="1:4" x14ac:dyDescent="0.25">
      <c r="A122" t="s">
        <v>9</v>
      </c>
      <c r="B122">
        <v>2028</v>
      </c>
      <c r="C122" s="10">
        <v>566.30530184376096</v>
      </c>
      <c r="D122" t="s">
        <v>36</v>
      </c>
    </row>
    <row r="123" spans="1:4" x14ac:dyDescent="0.25">
      <c r="A123" t="s">
        <v>9</v>
      </c>
      <c r="B123">
        <v>2029</v>
      </c>
      <c r="C123" s="10">
        <v>537.23855992770098</v>
      </c>
      <c r="D123" t="s">
        <v>36</v>
      </c>
    </row>
    <row r="124" spans="1:4" x14ac:dyDescent="0.25">
      <c r="A124" t="s">
        <v>9</v>
      </c>
      <c r="B124">
        <v>2030</v>
      </c>
      <c r="C124" s="10">
        <v>502.38791805611601</v>
      </c>
      <c r="D124" t="s">
        <v>36</v>
      </c>
    </row>
    <row r="125" spans="1:4" x14ac:dyDescent="0.25">
      <c r="A125" t="s">
        <v>9</v>
      </c>
      <c r="B125">
        <v>2031</v>
      </c>
      <c r="C125" s="10">
        <v>468.000664591869</v>
      </c>
      <c r="D125" t="s">
        <v>36</v>
      </c>
    </row>
    <row r="126" spans="1:4" x14ac:dyDescent="0.25">
      <c r="A126" t="s">
        <v>9</v>
      </c>
      <c r="B126">
        <v>2032</v>
      </c>
      <c r="C126" s="10">
        <v>433.70498485368802</v>
      </c>
      <c r="D126" t="s">
        <v>36</v>
      </c>
    </row>
    <row r="127" spans="1:4" x14ac:dyDescent="0.25">
      <c r="A127" t="s">
        <v>9</v>
      </c>
      <c r="B127">
        <v>2033</v>
      </c>
      <c r="C127" s="10">
        <v>403.57411802984598</v>
      </c>
      <c r="D127" t="s">
        <v>36</v>
      </c>
    </row>
    <row r="128" spans="1:4" x14ac:dyDescent="0.25">
      <c r="A128" t="s">
        <v>9</v>
      </c>
      <c r="B128">
        <v>2034</v>
      </c>
      <c r="C128" s="10">
        <v>369.34791211048997</v>
      </c>
      <c r="D128" t="s">
        <v>36</v>
      </c>
    </row>
    <row r="129" spans="1:4" x14ac:dyDescent="0.25">
      <c r="A129" t="s">
        <v>9</v>
      </c>
      <c r="B129">
        <v>2035</v>
      </c>
      <c r="C129" s="10">
        <v>336.21290827853301</v>
      </c>
      <c r="D129" t="s">
        <v>36</v>
      </c>
    </row>
    <row r="130" spans="1:4" x14ac:dyDescent="0.25">
      <c r="A130" t="s">
        <v>9</v>
      </c>
      <c r="B130">
        <v>2036</v>
      </c>
      <c r="C130" s="10">
        <v>306.437743004494</v>
      </c>
      <c r="D130" t="s">
        <v>36</v>
      </c>
    </row>
    <row r="131" spans="1:4" x14ac:dyDescent="0.25">
      <c r="A131" t="s">
        <v>9</v>
      </c>
      <c r="B131">
        <v>2037</v>
      </c>
      <c r="C131" s="10">
        <v>277.724011700706</v>
      </c>
      <c r="D131" t="s">
        <v>36</v>
      </c>
    </row>
    <row r="132" spans="1:4" x14ac:dyDescent="0.25">
      <c r="A132" t="s">
        <v>9</v>
      </c>
      <c r="B132">
        <v>2038</v>
      </c>
      <c r="C132" s="10">
        <v>251.197888659835</v>
      </c>
      <c r="D132" t="s">
        <v>36</v>
      </c>
    </row>
    <row r="133" spans="1:4" x14ac:dyDescent="0.25">
      <c r="A133" t="s">
        <v>9</v>
      </c>
      <c r="B133">
        <v>2039</v>
      </c>
      <c r="C133" s="10">
        <v>227.56188484213001</v>
      </c>
      <c r="D133" t="s">
        <v>36</v>
      </c>
    </row>
    <row r="134" spans="1:4" x14ac:dyDescent="0.25">
      <c r="A134" t="s">
        <v>9</v>
      </c>
      <c r="B134">
        <v>2040</v>
      </c>
      <c r="C134" s="10">
        <v>204.238383143541</v>
      </c>
      <c r="D134" t="s">
        <v>36</v>
      </c>
    </row>
    <row r="135" spans="1:4" x14ac:dyDescent="0.25">
      <c r="A135" t="s">
        <v>9</v>
      </c>
      <c r="B135">
        <v>2041</v>
      </c>
      <c r="C135" s="10">
        <v>179.94053997630201</v>
      </c>
      <c r="D135" t="s">
        <v>36</v>
      </c>
    </row>
    <row r="136" spans="1:4" x14ac:dyDescent="0.25">
      <c r="A136" t="s">
        <v>9</v>
      </c>
      <c r="B136">
        <v>2042</v>
      </c>
      <c r="C136" s="10">
        <v>158.60835588413201</v>
      </c>
      <c r="D136" t="s">
        <v>36</v>
      </c>
    </row>
    <row r="137" spans="1:4" x14ac:dyDescent="0.25">
      <c r="A137" t="s">
        <v>9</v>
      </c>
      <c r="B137">
        <v>2043</v>
      </c>
      <c r="C137" s="10">
        <v>138.02766971304001</v>
      </c>
      <c r="D137" t="s">
        <v>36</v>
      </c>
    </row>
    <row r="138" spans="1:4" x14ac:dyDescent="0.25">
      <c r="A138" t="s">
        <v>9</v>
      </c>
      <c r="B138">
        <v>2044</v>
      </c>
      <c r="C138" s="10">
        <v>117.950908773764</v>
      </c>
      <c r="D138" t="s">
        <v>36</v>
      </c>
    </row>
    <row r="139" spans="1:4" x14ac:dyDescent="0.25">
      <c r="A139" t="s">
        <v>9</v>
      </c>
      <c r="B139">
        <v>2045</v>
      </c>
      <c r="C139" s="10">
        <v>97.264122390113997</v>
      </c>
      <c r="D139" t="s">
        <v>36</v>
      </c>
    </row>
    <row r="140" spans="1:4" x14ac:dyDescent="0.25">
      <c r="A140" t="s">
        <v>9</v>
      </c>
      <c r="B140">
        <v>2046</v>
      </c>
      <c r="C140" s="10">
        <v>76.143460434603895</v>
      </c>
      <c r="D140" t="s">
        <v>36</v>
      </c>
    </row>
    <row r="141" spans="1:4" x14ac:dyDescent="0.25">
      <c r="A141" t="s">
        <v>9</v>
      </c>
      <c r="B141">
        <v>2047</v>
      </c>
      <c r="C141" s="10">
        <v>56.629453667909502</v>
      </c>
      <c r="D141" t="s">
        <v>36</v>
      </c>
    </row>
    <row r="142" spans="1:4" x14ac:dyDescent="0.25">
      <c r="A142" t="s">
        <v>9</v>
      </c>
      <c r="B142">
        <v>2048</v>
      </c>
      <c r="C142" s="10">
        <v>37.413527351686398</v>
      </c>
      <c r="D142" t="s">
        <v>36</v>
      </c>
    </row>
    <row r="143" spans="1:4" x14ac:dyDescent="0.25">
      <c r="A143" t="s">
        <v>9</v>
      </c>
      <c r="B143">
        <v>2049</v>
      </c>
      <c r="C143" s="10">
        <v>18.780314180735701</v>
      </c>
      <c r="D143" t="s">
        <v>36</v>
      </c>
    </row>
    <row r="144" spans="1:4" x14ac:dyDescent="0.25">
      <c r="A144" t="s">
        <v>9</v>
      </c>
      <c r="B144">
        <v>2050</v>
      </c>
      <c r="C144" s="10">
        <v>0.143240799362054</v>
      </c>
      <c r="D144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466"/>
  <sheetViews>
    <sheetView workbookViewId="0"/>
  </sheetViews>
  <sheetFormatPr defaultColWidth="11.5703125" defaultRowHeight="15" x14ac:dyDescent="0.25"/>
  <sheetData>
    <row r="1" spans="1:4" x14ac:dyDescent="0.25">
      <c r="A1" s="15" t="s">
        <v>88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51</v>
      </c>
      <c r="B7">
        <v>2005</v>
      </c>
      <c r="C7" s="10">
        <v>84.849444005072698</v>
      </c>
      <c r="D7" t="s">
        <v>36</v>
      </c>
    </row>
    <row r="8" spans="1:4" x14ac:dyDescent="0.25">
      <c r="A8" t="s">
        <v>51</v>
      </c>
      <c r="B8">
        <v>2006</v>
      </c>
      <c r="C8" s="10">
        <v>79.662707220313493</v>
      </c>
      <c r="D8" t="s">
        <v>36</v>
      </c>
    </row>
    <row r="9" spans="1:4" x14ac:dyDescent="0.25">
      <c r="A9" t="s">
        <v>51</v>
      </c>
      <c r="B9">
        <v>2007</v>
      </c>
      <c r="C9" s="10">
        <v>85.520405563116299</v>
      </c>
      <c r="D9" t="s">
        <v>36</v>
      </c>
    </row>
    <row r="10" spans="1:4" x14ac:dyDescent="0.25">
      <c r="A10" t="s">
        <v>51</v>
      </c>
      <c r="B10">
        <v>2008</v>
      </c>
      <c r="C10" s="10">
        <v>85.432513712845306</v>
      </c>
      <c r="D10" t="s">
        <v>36</v>
      </c>
    </row>
    <row r="11" spans="1:4" x14ac:dyDescent="0.25">
      <c r="A11" t="s">
        <v>51</v>
      </c>
      <c r="B11">
        <v>2009</v>
      </c>
      <c r="C11" s="10">
        <v>83.865256103582894</v>
      </c>
      <c r="D11" t="s">
        <v>36</v>
      </c>
    </row>
    <row r="12" spans="1:4" x14ac:dyDescent="0.25">
      <c r="A12" t="s">
        <v>51</v>
      </c>
      <c r="B12">
        <v>2010</v>
      </c>
      <c r="C12" s="10">
        <v>81.505366691901799</v>
      </c>
      <c r="D12" t="s">
        <v>36</v>
      </c>
    </row>
    <row r="13" spans="1:4" x14ac:dyDescent="0.25">
      <c r="A13" t="s">
        <v>51</v>
      </c>
      <c r="B13">
        <v>2011</v>
      </c>
      <c r="C13" s="10">
        <v>86.0148367632938</v>
      </c>
      <c r="D13" t="s">
        <v>36</v>
      </c>
    </row>
    <row r="14" spans="1:4" x14ac:dyDescent="0.25">
      <c r="A14" t="s">
        <v>51</v>
      </c>
      <c r="B14">
        <v>2012</v>
      </c>
      <c r="C14" s="10">
        <v>84.534955110210902</v>
      </c>
      <c r="D14" t="s">
        <v>36</v>
      </c>
    </row>
    <row r="15" spans="1:4" x14ac:dyDescent="0.25">
      <c r="A15" t="s">
        <v>51</v>
      </c>
      <c r="B15">
        <v>2013</v>
      </c>
      <c r="C15" s="10">
        <v>85.659053424318202</v>
      </c>
      <c r="D15" t="s">
        <v>36</v>
      </c>
    </row>
    <row r="16" spans="1:4" x14ac:dyDescent="0.25">
      <c r="A16" t="s">
        <v>51</v>
      </c>
      <c r="B16">
        <v>2014</v>
      </c>
      <c r="C16" s="10">
        <v>86.235955857613206</v>
      </c>
      <c r="D16" t="s">
        <v>36</v>
      </c>
    </row>
    <row r="17" spans="1:4" x14ac:dyDescent="0.25">
      <c r="A17" t="s">
        <v>51</v>
      </c>
      <c r="B17">
        <v>2015</v>
      </c>
      <c r="C17" s="10">
        <v>85.294219300465002</v>
      </c>
      <c r="D17" t="s">
        <v>36</v>
      </c>
    </row>
    <row r="18" spans="1:4" x14ac:dyDescent="0.25">
      <c r="A18" t="s">
        <v>51</v>
      </c>
      <c r="B18">
        <v>2016</v>
      </c>
      <c r="C18" s="10">
        <v>84.854542384613097</v>
      </c>
      <c r="D18" t="s">
        <v>36</v>
      </c>
    </row>
    <row r="19" spans="1:4" x14ac:dyDescent="0.25">
      <c r="A19" t="s">
        <v>51</v>
      </c>
      <c r="B19">
        <v>2017</v>
      </c>
      <c r="C19" s="10">
        <v>87.709606597711101</v>
      </c>
      <c r="D19" t="s">
        <v>36</v>
      </c>
    </row>
    <row r="20" spans="1:4" x14ac:dyDescent="0.25">
      <c r="A20" t="s">
        <v>51</v>
      </c>
      <c r="B20">
        <v>2018</v>
      </c>
      <c r="C20" s="10">
        <v>92.368040895769795</v>
      </c>
      <c r="D20" t="s">
        <v>36</v>
      </c>
    </row>
    <row r="21" spans="1:4" x14ac:dyDescent="0.25">
      <c r="A21" t="s">
        <v>51</v>
      </c>
      <c r="B21">
        <v>2019</v>
      </c>
      <c r="C21" s="10">
        <v>93.274101883554493</v>
      </c>
      <c r="D21" t="s">
        <v>36</v>
      </c>
    </row>
    <row r="22" spans="1:4" x14ac:dyDescent="0.25">
      <c r="A22" t="s">
        <v>51</v>
      </c>
      <c r="B22">
        <v>2020</v>
      </c>
      <c r="C22" s="10">
        <v>89.117869880778201</v>
      </c>
      <c r="D22" t="s">
        <v>36</v>
      </c>
    </row>
    <row r="23" spans="1:4" x14ac:dyDescent="0.25">
      <c r="A23" t="s">
        <v>51</v>
      </c>
      <c r="B23">
        <v>2021</v>
      </c>
      <c r="C23" s="10">
        <v>87.169604614981907</v>
      </c>
      <c r="D23" t="s">
        <v>36</v>
      </c>
    </row>
    <row r="24" spans="1:4" x14ac:dyDescent="0.25">
      <c r="A24" t="s">
        <v>51</v>
      </c>
      <c r="B24">
        <v>2022</v>
      </c>
      <c r="C24" s="10">
        <v>81.928322810548806</v>
      </c>
      <c r="D24" t="s">
        <v>36</v>
      </c>
    </row>
    <row r="25" spans="1:4" x14ac:dyDescent="0.25">
      <c r="A25" t="s">
        <v>51</v>
      </c>
      <c r="B25">
        <v>2023</v>
      </c>
      <c r="C25" s="10">
        <v>81.033119805092497</v>
      </c>
      <c r="D25" t="s">
        <v>36</v>
      </c>
    </row>
    <row r="26" spans="1:4" x14ac:dyDescent="0.25">
      <c r="A26" t="s">
        <v>51</v>
      </c>
      <c r="B26">
        <v>2024</v>
      </c>
      <c r="C26" s="10">
        <v>79.212358908811893</v>
      </c>
      <c r="D26" t="s">
        <v>36</v>
      </c>
    </row>
    <row r="27" spans="1:4" x14ac:dyDescent="0.25">
      <c r="A27" t="s">
        <v>51</v>
      </c>
      <c r="B27">
        <v>2025</v>
      </c>
      <c r="C27" s="10">
        <v>76.953259258429</v>
      </c>
      <c r="D27" t="s">
        <v>36</v>
      </c>
    </row>
    <row r="28" spans="1:4" x14ac:dyDescent="0.25">
      <c r="A28" t="s">
        <v>51</v>
      </c>
      <c r="B28">
        <v>2026</v>
      </c>
      <c r="C28" s="10">
        <v>74.912476593575406</v>
      </c>
      <c r="D28" t="s">
        <v>36</v>
      </c>
    </row>
    <row r="29" spans="1:4" x14ac:dyDescent="0.25">
      <c r="A29" t="s">
        <v>51</v>
      </c>
      <c r="B29">
        <v>2027</v>
      </c>
      <c r="C29" s="10">
        <v>72.756444924602405</v>
      </c>
      <c r="D29" t="s">
        <v>36</v>
      </c>
    </row>
    <row r="30" spans="1:4" x14ac:dyDescent="0.25">
      <c r="A30" t="s">
        <v>51</v>
      </c>
      <c r="B30">
        <v>2028</v>
      </c>
      <c r="C30" s="10">
        <v>70.633002626225107</v>
      </c>
      <c r="D30" t="s">
        <v>36</v>
      </c>
    </row>
    <row r="31" spans="1:4" x14ac:dyDescent="0.25">
      <c r="A31" t="s">
        <v>51</v>
      </c>
      <c r="B31">
        <v>2029</v>
      </c>
      <c r="C31" s="10">
        <v>68.432174244487001</v>
      </c>
      <c r="D31" t="s">
        <v>36</v>
      </c>
    </row>
    <row r="32" spans="1:4" x14ac:dyDescent="0.25">
      <c r="A32" t="s">
        <v>51</v>
      </c>
      <c r="B32">
        <v>2030</v>
      </c>
      <c r="C32" s="10">
        <v>66.118460444953499</v>
      </c>
      <c r="D32" t="s">
        <v>36</v>
      </c>
    </row>
    <row r="33" spans="1:4" x14ac:dyDescent="0.25">
      <c r="A33" t="s">
        <v>51</v>
      </c>
      <c r="B33">
        <v>2031</v>
      </c>
      <c r="C33" s="10">
        <v>63.873258616655001</v>
      </c>
      <c r="D33" t="s">
        <v>36</v>
      </c>
    </row>
    <row r="34" spans="1:4" x14ac:dyDescent="0.25">
      <c r="A34" t="s">
        <v>51</v>
      </c>
      <c r="B34">
        <v>2032</v>
      </c>
      <c r="C34" s="10">
        <v>61.2374895640529</v>
      </c>
      <c r="D34" t="s">
        <v>36</v>
      </c>
    </row>
    <row r="35" spans="1:4" x14ac:dyDescent="0.25">
      <c r="A35" t="s">
        <v>51</v>
      </c>
      <c r="B35">
        <v>2033</v>
      </c>
      <c r="C35" s="10">
        <v>58.6649083048517</v>
      </c>
      <c r="D35" t="s">
        <v>36</v>
      </c>
    </row>
    <row r="36" spans="1:4" x14ac:dyDescent="0.25">
      <c r="A36" t="s">
        <v>51</v>
      </c>
      <c r="B36">
        <v>2034</v>
      </c>
      <c r="C36" s="10">
        <v>55.957814733749402</v>
      </c>
      <c r="D36" t="s">
        <v>36</v>
      </c>
    </row>
    <row r="37" spans="1:4" x14ac:dyDescent="0.25">
      <c r="A37" t="s">
        <v>51</v>
      </c>
      <c r="B37">
        <v>2035</v>
      </c>
      <c r="C37" s="10">
        <v>53.006145003008001</v>
      </c>
      <c r="D37" t="s">
        <v>36</v>
      </c>
    </row>
    <row r="38" spans="1:4" x14ac:dyDescent="0.25">
      <c r="A38" t="s">
        <v>51</v>
      </c>
      <c r="B38">
        <v>2036</v>
      </c>
      <c r="C38" s="10">
        <v>50.208191211393903</v>
      </c>
      <c r="D38" t="s">
        <v>36</v>
      </c>
    </row>
    <row r="39" spans="1:4" x14ac:dyDescent="0.25">
      <c r="A39" t="s">
        <v>51</v>
      </c>
      <c r="B39">
        <v>2037</v>
      </c>
      <c r="C39" s="10">
        <v>47.951133604577201</v>
      </c>
      <c r="D39" t="s">
        <v>36</v>
      </c>
    </row>
    <row r="40" spans="1:4" x14ac:dyDescent="0.25">
      <c r="A40" t="s">
        <v>51</v>
      </c>
      <c r="B40">
        <v>2038</v>
      </c>
      <c r="C40" s="10">
        <v>45.639209152526803</v>
      </c>
      <c r="D40" t="s">
        <v>36</v>
      </c>
    </row>
    <row r="41" spans="1:4" x14ac:dyDescent="0.25">
      <c r="A41" t="s">
        <v>51</v>
      </c>
      <c r="B41">
        <v>2039</v>
      </c>
      <c r="C41" s="10">
        <v>43.4239948301705</v>
      </c>
      <c r="D41" t="s">
        <v>36</v>
      </c>
    </row>
    <row r="42" spans="1:4" x14ac:dyDescent="0.25">
      <c r="A42" t="s">
        <v>51</v>
      </c>
      <c r="B42">
        <v>2040</v>
      </c>
      <c r="C42" s="10">
        <v>41.2862426852844</v>
      </c>
      <c r="D42" t="s">
        <v>36</v>
      </c>
    </row>
    <row r="43" spans="1:4" x14ac:dyDescent="0.25">
      <c r="A43" t="s">
        <v>51</v>
      </c>
      <c r="B43">
        <v>2041</v>
      </c>
      <c r="C43" s="10">
        <v>39.1477247840415</v>
      </c>
      <c r="D43" t="s">
        <v>36</v>
      </c>
    </row>
    <row r="44" spans="1:4" x14ac:dyDescent="0.25">
      <c r="A44" t="s">
        <v>51</v>
      </c>
      <c r="B44">
        <v>2042</v>
      </c>
      <c r="C44" s="10">
        <v>37.117975494418097</v>
      </c>
      <c r="D44" t="s">
        <v>36</v>
      </c>
    </row>
    <row r="45" spans="1:4" x14ac:dyDescent="0.25">
      <c r="A45" t="s">
        <v>51</v>
      </c>
      <c r="B45">
        <v>2043</v>
      </c>
      <c r="C45" s="10">
        <v>35.148361588934499</v>
      </c>
      <c r="D45" t="s">
        <v>36</v>
      </c>
    </row>
    <row r="46" spans="1:4" x14ac:dyDescent="0.25">
      <c r="A46" t="s">
        <v>51</v>
      </c>
      <c r="B46">
        <v>2044</v>
      </c>
      <c r="C46" s="10">
        <v>33.337934327756003</v>
      </c>
      <c r="D46" t="s">
        <v>36</v>
      </c>
    </row>
    <row r="47" spans="1:4" x14ac:dyDescent="0.25">
      <c r="A47" t="s">
        <v>51</v>
      </c>
      <c r="B47">
        <v>2045</v>
      </c>
      <c r="C47" s="10">
        <v>31.654290582964101</v>
      </c>
      <c r="D47" t="s">
        <v>36</v>
      </c>
    </row>
    <row r="48" spans="1:4" x14ac:dyDescent="0.25">
      <c r="A48" t="s">
        <v>51</v>
      </c>
      <c r="B48">
        <v>2046</v>
      </c>
      <c r="C48" s="10">
        <v>30.198687118052302</v>
      </c>
      <c r="D48" t="s">
        <v>36</v>
      </c>
    </row>
    <row r="49" spans="1:4" x14ac:dyDescent="0.25">
      <c r="A49" t="s">
        <v>51</v>
      </c>
      <c r="B49">
        <v>2047</v>
      </c>
      <c r="C49" s="10">
        <v>28.5485716797611</v>
      </c>
      <c r="D49" t="s">
        <v>36</v>
      </c>
    </row>
    <row r="50" spans="1:4" x14ac:dyDescent="0.25">
      <c r="A50" t="s">
        <v>51</v>
      </c>
      <c r="B50">
        <v>2048</v>
      </c>
      <c r="C50" s="10">
        <v>27.179906961358999</v>
      </c>
      <c r="D50" t="s">
        <v>36</v>
      </c>
    </row>
    <row r="51" spans="1:4" x14ac:dyDescent="0.25">
      <c r="A51" t="s">
        <v>51</v>
      </c>
      <c r="B51">
        <v>2049</v>
      </c>
      <c r="C51" s="10">
        <v>25.963204119689401</v>
      </c>
      <c r="D51" t="s">
        <v>36</v>
      </c>
    </row>
    <row r="52" spans="1:4" x14ac:dyDescent="0.25">
      <c r="A52" t="s">
        <v>51</v>
      </c>
      <c r="B52">
        <v>2050</v>
      </c>
      <c r="C52" s="10">
        <v>24.8816611159594</v>
      </c>
      <c r="D52" t="s">
        <v>36</v>
      </c>
    </row>
    <row r="53" spans="1:4" x14ac:dyDescent="0.25">
      <c r="A53" t="s">
        <v>39</v>
      </c>
      <c r="B53">
        <v>2005</v>
      </c>
      <c r="C53" s="10">
        <v>88.989231579722102</v>
      </c>
      <c r="D53" t="s">
        <v>36</v>
      </c>
    </row>
    <row r="54" spans="1:4" x14ac:dyDescent="0.25">
      <c r="A54" t="s">
        <v>39</v>
      </c>
      <c r="B54">
        <v>2006</v>
      </c>
      <c r="C54" s="10">
        <v>88.741306778669596</v>
      </c>
      <c r="D54" t="s">
        <v>36</v>
      </c>
    </row>
    <row r="55" spans="1:4" x14ac:dyDescent="0.25">
      <c r="A55" t="s">
        <v>39</v>
      </c>
      <c r="B55">
        <v>2007</v>
      </c>
      <c r="C55" s="10">
        <v>87.408879606449901</v>
      </c>
      <c r="D55" t="s">
        <v>36</v>
      </c>
    </row>
    <row r="56" spans="1:4" x14ac:dyDescent="0.25">
      <c r="A56" t="s">
        <v>39</v>
      </c>
      <c r="B56">
        <v>2008</v>
      </c>
      <c r="C56" s="10">
        <v>85.858819706861198</v>
      </c>
      <c r="D56" t="s">
        <v>36</v>
      </c>
    </row>
    <row r="57" spans="1:4" x14ac:dyDescent="0.25">
      <c r="A57" t="s">
        <v>39</v>
      </c>
      <c r="B57">
        <v>2009</v>
      </c>
      <c r="C57" s="10">
        <v>72.530002894559701</v>
      </c>
      <c r="D57" t="s">
        <v>36</v>
      </c>
    </row>
    <row r="58" spans="1:4" x14ac:dyDescent="0.25">
      <c r="A58" t="s">
        <v>39</v>
      </c>
      <c r="B58">
        <v>2010</v>
      </c>
      <c r="C58" s="10">
        <v>75.686984760784796</v>
      </c>
      <c r="D58" t="s">
        <v>36</v>
      </c>
    </row>
    <row r="59" spans="1:4" x14ac:dyDescent="0.25">
      <c r="A59" t="s">
        <v>39</v>
      </c>
      <c r="B59">
        <v>2011</v>
      </c>
      <c r="C59" s="10">
        <v>81.779884115431102</v>
      </c>
      <c r="D59" t="s">
        <v>36</v>
      </c>
    </row>
    <row r="60" spans="1:4" x14ac:dyDescent="0.25">
      <c r="A60" t="s">
        <v>39</v>
      </c>
      <c r="B60">
        <v>2012</v>
      </c>
      <c r="C60" s="10">
        <v>81.8268305566788</v>
      </c>
      <c r="D60" t="s">
        <v>36</v>
      </c>
    </row>
    <row r="61" spans="1:4" x14ac:dyDescent="0.25">
      <c r="A61" t="s">
        <v>39</v>
      </c>
      <c r="B61">
        <v>2013</v>
      </c>
      <c r="C61" s="10">
        <v>80.513213464396998</v>
      </c>
      <c r="D61" t="s">
        <v>36</v>
      </c>
    </row>
    <row r="62" spans="1:4" x14ac:dyDescent="0.25">
      <c r="A62" t="s">
        <v>39</v>
      </c>
      <c r="B62">
        <v>2014</v>
      </c>
      <c r="C62" s="10">
        <v>80.861443580880803</v>
      </c>
      <c r="D62" t="s">
        <v>36</v>
      </c>
    </row>
    <row r="63" spans="1:4" x14ac:dyDescent="0.25">
      <c r="A63" t="s">
        <v>39</v>
      </c>
      <c r="B63">
        <v>2015</v>
      </c>
      <c r="C63" s="10">
        <v>80.557367908024702</v>
      </c>
      <c r="D63" t="s">
        <v>36</v>
      </c>
    </row>
    <row r="64" spans="1:4" x14ac:dyDescent="0.25">
      <c r="A64" t="s">
        <v>39</v>
      </c>
      <c r="B64">
        <v>2016</v>
      </c>
      <c r="C64" s="10">
        <v>77.979630555244498</v>
      </c>
      <c r="D64" t="s">
        <v>36</v>
      </c>
    </row>
    <row r="65" spans="1:4" x14ac:dyDescent="0.25">
      <c r="A65" t="s">
        <v>39</v>
      </c>
      <c r="B65">
        <v>2017</v>
      </c>
      <c r="C65" s="10">
        <v>77.315269978253497</v>
      </c>
      <c r="D65" t="s">
        <v>36</v>
      </c>
    </row>
    <row r="66" spans="1:4" x14ac:dyDescent="0.25">
      <c r="A66" t="s">
        <v>39</v>
      </c>
      <c r="B66">
        <v>2018</v>
      </c>
      <c r="C66" s="10">
        <v>79.564228291694405</v>
      </c>
      <c r="D66" t="s">
        <v>36</v>
      </c>
    </row>
    <row r="67" spans="1:4" x14ac:dyDescent="0.25">
      <c r="A67" t="s">
        <v>39</v>
      </c>
      <c r="B67">
        <v>2019</v>
      </c>
      <c r="C67" s="10">
        <v>78.788067618233597</v>
      </c>
      <c r="D67" t="s">
        <v>36</v>
      </c>
    </row>
    <row r="68" spans="1:4" x14ac:dyDescent="0.25">
      <c r="A68" t="s">
        <v>39</v>
      </c>
      <c r="B68">
        <v>2020</v>
      </c>
      <c r="C68" s="10">
        <v>73.575880656809304</v>
      </c>
      <c r="D68" t="s">
        <v>36</v>
      </c>
    </row>
    <row r="69" spans="1:4" x14ac:dyDescent="0.25">
      <c r="A69" t="s">
        <v>39</v>
      </c>
      <c r="B69">
        <v>2021</v>
      </c>
      <c r="C69" s="10">
        <v>76.812552833627706</v>
      </c>
      <c r="D69" t="s">
        <v>36</v>
      </c>
    </row>
    <row r="70" spans="1:4" x14ac:dyDescent="0.25">
      <c r="A70" t="s">
        <v>39</v>
      </c>
      <c r="B70">
        <v>2022</v>
      </c>
      <c r="C70" s="10">
        <v>74.206674164681701</v>
      </c>
      <c r="D70" t="s">
        <v>36</v>
      </c>
    </row>
    <row r="71" spans="1:4" x14ac:dyDescent="0.25">
      <c r="A71" t="s">
        <v>39</v>
      </c>
      <c r="B71">
        <v>2023</v>
      </c>
      <c r="C71" s="10">
        <v>75.928642164042003</v>
      </c>
      <c r="D71" t="s">
        <v>36</v>
      </c>
    </row>
    <row r="72" spans="1:4" x14ac:dyDescent="0.25">
      <c r="A72" t="s">
        <v>39</v>
      </c>
      <c r="B72">
        <v>2024</v>
      </c>
      <c r="C72" s="10">
        <v>74.525015742615594</v>
      </c>
      <c r="D72" t="s">
        <v>36</v>
      </c>
    </row>
    <row r="73" spans="1:4" x14ac:dyDescent="0.25">
      <c r="A73" t="s">
        <v>39</v>
      </c>
      <c r="B73">
        <v>2025</v>
      </c>
      <c r="C73" s="10">
        <v>72.073381981602907</v>
      </c>
      <c r="D73" t="s">
        <v>36</v>
      </c>
    </row>
    <row r="74" spans="1:4" x14ac:dyDescent="0.25">
      <c r="A74" t="s">
        <v>39</v>
      </c>
      <c r="B74">
        <v>2026</v>
      </c>
      <c r="C74" s="10">
        <v>69.681193892244906</v>
      </c>
      <c r="D74" t="s">
        <v>36</v>
      </c>
    </row>
    <row r="75" spans="1:4" x14ac:dyDescent="0.25">
      <c r="A75" t="s">
        <v>39</v>
      </c>
      <c r="B75">
        <v>2027</v>
      </c>
      <c r="C75" s="10">
        <v>68.240443124135496</v>
      </c>
      <c r="D75" t="s">
        <v>36</v>
      </c>
    </row>
    <row r="76" spans="1:4" x14ac:dyDescent="0.25">
      <c r="A76" t="s">
        <v>39</v>
      </c>
      <c r="B76">
        <v>2028</v>
      </c>
      <c r="C76" s="10">
        <v>65.911880965758399</v>
      </c>
      <c r="D76" t="s">
        <v>36</v>
      </c>
    </row>
    <row r="77" spans="1:4" x14ac:dyDescent="0.25">
      <c r="A77" t="s">
        <v>39</v>
      </c>
      <c r="B77">
        <v>2029</v>
      </c>
      <c r="C77" s="10">
        <v>61.589421826017997</v>
      </c>
      <c r="D77" t="s">
        <v>36</v>
      </c>
    </row>
    <row r="78" spans="1:4" x14ac:dyDescent="0.25">
      <c r="A78" t="s">
        <v>39</v>
      </c>
      <c r="B78">
        <v>2030</v>
      </c>
      <c r="C78" s="10">
        <v>57.125181620697099</v>
      </c>
      <c r="D78" t="s">
        <v>36</v>
      </c>
    </row>
    <row r="79" spans="1:4" x14ac:dyDescent="0.25">
      <c r="A79" t="s">
        <v>39</v>
      </c>
      <c r="B79">
        <v>2031</v>
      </c>
      <c r="C79" s="10">
        <v>54.9709971588847</v>
      </c>
      <c r="D79" t="s">
        <v>36</v>
      </c>
    </row>
    <row r="80" spans="1:4" x14ac:dyDescent="0.25">
      <c r="A80" t="s">
        <v>39</v>
      </c>
      <c r="B80">
        <v>2032</v>
      </c>
      <c r="C80" s="10">
        <v>52.097565111334298</v>
      </c>
      <c r="D80" t="s">
        <v>36</v>
      </c>
    </row>
    <row r="81" spans="1:4" x14ac:dyDescent="0.25">
      <c r="A81" t="s">
        <v>39</v>
      </c>
      <c r="B81">
        <v>2033</v>
      </c>
      <c r="C81" s="10">
        <v>48.9342241144535</v>
      </c>
      <c r="D81" t="s">
        <v>36</v>
      </c>
    </row>
    <row r="82" spans="1:4" x14ac:dyDescent="0.25">
      <c r="A82" t="s">
        <v>39</v>
      </c>
      <c r="B82">
        <v>2034</v>
      </c>
      <c r="C82" s="10">
        <v>45.328652254122403</v>
      </c>
      <c r="D82" t="s">
        <v>36</v>
      </c>
    </row>
    <row r="83" spans="1:4" x14ac:dyDescent="0.25">
      <c r="A83" t="s">
        <v>39</v>
      </c>
      <c r="B83">
        <v>2035</v>
      </c>
      <c r="C83" s="10">
        <v>43.762252089821303</v>
      </c>
      <c r="D83" t="s">
        <v>36</v>
      </c>
    </row>
    <row r="84" spans="1:4" x14ac:dyDescent="0.25">
      <c r="A84" t="s">
        <v>39</v>
      </c>
      <c r="B84">
        <v>2036</v>
      </c>
      <c r="C84" s="10">
        <v>40.648192738319999</v>
      </c>
      <c r="D84" t="s">
        <v>36</v>
      </c>
    </row>
    <row r="85" spans="1:4" x14ac:dyDescent="0.25">
      <c r="A85" t="s">
        <v>39</v>
      </c>
      <c r="B85">
        <v>2037</v>
      </c>
      <c r="C85" s="10">
        <v>37.478321035451202</v>
      </c>
      <c r="D85" t="s">
        <v>36</v>
      </c>
    </row>
    <row r="86" spans="1:4" x14ac:dyDescent="0.25">
      <c r="A86" t="s">
        <v>39</v>
      </c>
      <c r="B86">
        <v>2038</v>
      </c>
      <c r="C86" s="10">
        <v>33.998947043578497</v>
      </c>
      <c r="D86" t="s">
        <v>36</v>
      </c>
    </row>
    <row r="87" spans="1:4" x14ac:dyDescent="0.25">
      <c r="A87" t="s">
        <v>39</v>
      </c>
      <c r="B87">
        <v>2039</v>
      </c>
      <c r="C87" s="10">
        <v>30.8985397831967</v>
      </c>
      <c r="D87" t="s">
        <v>36</v>
      </c>
    </row>
    <row r="88" spans="1:4" x14ac:dyDescent="0.25">
      <c r="A88" t="s">
        <v>39</v>
      </c>
      <c r="B88">
        <v>2040</v>
      </c>
      <c r="C88" s="10">
        <v>28.383289854674199</v>
      </c>
      <c r="D88" t="s">
        <v>36</v>
      </c>
    </row>
    <row r="89" spans="1:4" x14ac:dyDescent="0.25">
      <c r="A89" t="s">
        <v>39</v>
      </c>
      <c r="B89">
        <v>2041</v>
      </c>
      <c r="C89" s="10">
        <v>26.3204884418288</v>
      </c>
      <c r="D89" t="s">
        <v>36</v>
      </c>
    </row>
    <row r="90" spans="1:4" x14ac:dyDescent="0.25">
      <c r="A90" t="s">
        <v>39</v>
      </c>
      <c r="B90">
        <v>2042</v>
      </c>
      <c r="C90" s="10">
        <v>25.165380856515799</v>
      </c>
      <c r="D90" t="s">
        <v>36</v>
      </c>
    </row>
    <row r="91" spans="1:4" x14ac:dyDescent="0.25">
      <c r="A91" t="s">
        <v>39</v>
      </c>
      <c r="B91">
        <v>2043</v>
      </c>
      <c r="C91" s="10">
        <v>23.9928873502401</v>
      </c>
      <c r="D91" t="s">
        <v>36</v>
      </c>
    </row>
    <row r="92" spans="1:4" x14ac:dyDescent="0.25">
      <c r="A92" t="s">
        <v>39</v>
      </c>
      <c r="B92">
        <v>2044</v>
      </c>
      <c r="C92" s="10">
        <v>23.110918264438901</v>
      </c>
      <c r="D92" t="s">
        <v>36</v>
      </c>
    </row>
    <row r="93" spans="1:4" x14ac:dyDescent="0.25">
      <c r="A93" t="s">
        <v>39</v>
      </c>
      <c r="B93">
        <v>2045</v>
      </c>
      <c r="C93" s="10">
        <v>22.340531793494701</v>
      </c>
      <c r="D93" t="s">
        <v>36</v>
      </c>
    </row>
    <row r="94" spans="1:4" x14ac:dyDescent="0.25">
      <c r="A94" t="s">
        <v>39</v>
      </c>
      <c r="B94">
        <v>2046</v>
      </c>
      <c r="C94" s="10">
        <v>21.509865581269899</v>
      </c>
      <c r="D94" t="s">
        <v>36</v>
      </c>
    </row>
    <row r="95" spans="1:4" x14ac:dyDescent="0.25">
      <c r="A95" t="s">
        <v>39</v>
      </c>
      <c r="B95">
        <v>2047</v>
      </c>
      <c r="C95" s="10">
        <v>20.916471327859401</v>
      </c>
      <c r="D95" t="s">
        <v>36</v>
      </c>
    </row>
    <row r="96" spans="1:4" x14ac:dyDescent="0.25">
      <c r="A96" t="s">
        <v>39</v>
      </c>
      <c r="B96">
        <v>2048</v>
      </c>
      <c r="C96" s="10">
        <v>20.245025322381</v>
      </c>
      <c r="D96" t="s">
        <v>36</v>
      </c>
    </row>
    <row r="97" spans="1:4" x14ac:dyDescent="0.25">
      <c r="A97" t="s">
        <v>39</v>
      </c>
      <c r="B97">
        <v>2049</v>
      </c>
      <c r="C97" s="10">
        <v>19.8122412386052</v>
      </c>
      <c r="D97" t="s">
        <v>36</v>
      </c>
    </row>
    <row r="98" spans="1:4" x14ac:dyDescent="0.25">
      <c r="A98" t="s">
        <v>39</v>
      </c>
      <c r="B98">
        <v>2050</v>
      </c>
      <c r="C98" s="10">
        <v>19.3759627307256</v>
      </c>
      <c r="D98" t="s">
        <v>36</v>
      </c>
    </row>
    <row r="99" spans="1:4" x14ac:dyDescent="0.25">
      <c r="A99" t="s">
        <v>24</v>
      </c>
      <c r="B99">
        <v>2005</v>
      </c>
      <c r="C99" s="10">
        <v>156.78923139883699</v>
      </c>
      <c r="D99" t="s">
        <v>36</v>
      </c>
    </row>
    <row r="100" spans="1:4" x14ac:dyDescent="0.25">
      <c r="A100" t="s">
        <v>24</v>
      </c>
      <c r="B100">
        <v>2006</v>
      </c>
      <c r="C100" s="10">
        <v>157.661817704718</v>
      </c>
      <c r="D100" t="s">
        <v>36</v>
      </c>
    </row>
    <row r="101" spans="1:4" x14ac:dyDescent="0.25">
      <c r="A101" t="s">
        <v>24</v>
      </c>
      <c r="B101">
        <v>2007</v>
      </c>
      <c r="C101" s="10">
        <v>162.65284884251099</v>
      </c>
      <c r="D101" t="s">
        <v>36</v>
      </c>
    </row>
    <row r="102" spans="1:4" x14ac:dyDescent="0.25">
      <c r="A102" t="s">
        <v>24</v>
      </c>
      <c r="B102">
        <v>2008</v>
      </c>
      <c r="C102" s="10">
        <v>163.22525685641301</v>
      </c>
      <c r="D102" t="s">
        <v>36</v>
      </c>
    </row>
    <row r="103" spans="1:4" x14ac:dyDescent="0.25">
      <c r="A103" t="s">
        <v>24</v>
      </c>
      <c r="B103">
        <v>2009</v>
      </c>
      <c r="C103" s="10">
        <v>162.03288941043101</v>
      </c>
      <c r="D103" t="s">
        <v>36</v>
      </c>
    </row>
    <row r="104" spans="1:4" x14ac:dyDescent="0.25">
      <c r="A104" t="s">
        <v>24</v>
      </c>
      <c r="B104">
        <v>2010</v>
      </c>
      <c r="C104" s="10">
        <v>165.50358210508301</v>
      </c>
      <c r="D104" t="s">
        <v>36</v>
      </c>
    </row>
    <row r="105" spans="1:4" x14ac:dyDescent="0.25">
      <c r="A105" t="s">
        <v>24</v>
      </c>
      <c r="B105">
        <v>2011</v>
      </c>
      <c r="C105" s="10">
        <v>164.423362935477</v>
      </c>
      <c r="D105" t="s">
        <v>36</v>
      </c>
    </row>
    <row r="106" spans="1:4" x14ac:dyDescent="0.25">
      <c r="A106" t="s">
        <v>24</v>
      </c>
      <c r="B106">
        <v>2012</v>
      </c>
      <c r="C106" s="10">
        <v>164.61838572477399</v>
      </c>
      <c r="D106" t="s">
        <v>36</v>
      </c>
    </row>
    <row r="107" spans="1:4" x14ac:dyDescent="0.25">
      <c r="A107" t="s">
        <v>24</v>
      </c>
      <c r="B107">
        <v>2013</v>
      </c>
      <c r="C107" s="10">
        <v>167.10579972175299</v>
      </c>
      <c r="D107" t="s">
        <v>36</v>
      </c>
    </row>
    <row r="108" spans="1:4" x14ac:dyDescent="0.25">
      <c r="A108" t="s">
        <v>24</v>
      </c>
      <c r="B108">
        <v>2014</v>
      </c>
      <c r="C108" s="10">
        <v>164.70715829622901</v>
      </c>
      <c r="D108" t="s">
        <v>36</v>
      </c>
    </row>
    <row r="109" spans="1:4" x14ac:dyDescent="0.25">
      <c r="A109" t="s">
        <v>24</v>
      </c>
      <c r="B109">
        <v>2015</v>
      </c>
      <c r="C109" s="10">
        <v>162.59077884351001</v>
      </c>
      <c r="D109" t="s">
        <v>36</v>
      </c>
    </row>
    <row r="110" spans="1:4" x14ac:dyDescent="0.25">
      <c r="A110" t="s">
        <v>24</v>
      </c>
      <c r="B110">
        <v>2016</v>
      </c>
      <c r="C110" s="10">
        <v>162.36483852630701</v>
      </c>
      <c r="D110" t="s">
        <v>36</v>
      </c>
    </row>
    <row r="111" spans="1:4" x14ac:dyDescent="0.25">
      <c r="A111" t="s">
        <v>24</v>
      </c>
      <c r="B111">
        <v>2017</v>
      </c>
      <c r="C111" s="10">
        <v>165.37101744794199</v>
      </c>
      <c r="D111" t="s">
        <v>36</v>
      </c>
    </row>
    <row r="112" spans="1:4" x14ac:dyDescent="0.25">
      <c r="A112" t="s">
        <v>24</v>
      </c>
      <c r="B112">
        <v>2018</v>
      </c>
      <c r="C112" s="10">
        <v>169.316979027229</v>
      </c>
      <c r="D112" t="s">
        <v>36</v>
      </c>
    </row>
    <row r="113" spans="1:4" x14ac:dyDescent="0.25">
      <c r="A113" t="s">
        <v>24</v>
      </c>
      <c r="B113">
        <v>2019</v>
      </c>
      <c r="C113" s="10">
        <v>170.163122336464</v>
      </c>
      <c r="D113" t="s">
        <v>36</v>
      </c>
    </row>
    <row r="114" spans="1:4" x14ac:dyDescent="0.25">
      <c r="A114" t="s">
        <v>24</v>
      </c>
      <c r="B114">
        <v>2020</v>
      </c>
      <c r="C114" s="10">
        <v>143.22023361435899</v>
      </c>
      <c r="D114" t="s">
        <v>36</v>
      </c>
    </row>
    <row r="115" spans="1:4" x14ac:dyDescent="0.25">
      <c r="A115" t="s">
        <v>24</v>
      </c>
      <c r="B115">
        <v>2021</v>
      </c>
      <c r="C115" s="10">
        <v>150.11473709963801</v>
      </c>
      <c r="D115" t="s">
        <v>36</v>
      </c>
    </row>
    <row r="116" spans="1:4" x14ac:dyDescent="0.25">
      <c r="A116" t="s">
        <v>24</v>
      </c>
      <c r="B116">
        <v>2022</v>
      </c>
      <c r="C116" s="10">
        <v>168.65091612000001</v>
      </c>
      <c r="D116" t="s">
        <v>36</v>
      </c>
    </row>
    <row r="117" spans="1:4" x14ac:dyDescent="0.25">
      <c r="A117" t="s">
        <v>24</v>
      </c>
      <c r="B117">
        <v>2023</v>
      </c>
      <c r="C117" s="10">
        <v>172.35512205000001</v>
      </c>
      <c r="D117" t="s">
        <v>36</v>
      </c>
    </row>
    <row r="118" spans="1:4" x14ac:dyDescent="0.25">
      <c r="A118" t="s">
        <v>24</v>
      </c>
      <c r="B118">
        <v>2024</v>
      </c>
      <c r="C118" s="10">
        <v>170.31297337000001</v>
      </c>
      <c r="D118" t="s">
        <v>36</v>
      </c>
    </row>
    <row r="119" spans="1:4" x14ac:dyDescent="0.25">
      <c r="A119" t="s">
        <v>24</v>
      </c>
      <c r="B119">
        <v>2025</v>
      </c>
      <c r="C119" s="10">
        <v>169.71529792999999</v>
      </c>
      <c r="D119" t="s">
        <v>36</v>
      </c>
    </row>
    <row r="120" spans="1:4" x14ac:dyDescent="0.25">
      <c r="A120" t="s">
        <v>24</v>
      </c>
      <c r="B120">
        <v>2026</v>
      </c>
      <c r="C120" s="10">
        <v>167.68365704000001</v>
      </c>
      <c r="D120" t="s">
        <v>36</v>
      </c>
    </row>
    <row r="121" spans="1:4" x14ac:dyDescent="0.25">
      <c r="A121" t="s">
        <v>24</v>
      </c>
      <c r="B121">
        <v>2027</v>
      </c>
      <c r="C121" s="10">
        <v>164.96477773000001</v>
      </c>
      <c r="D121" t="s">
        <v>36</v>
      </c>
    </row>
    <row r="122" spans="1:4" x14ac:dyDescent="0.25">
      <c r="A122" t="s">
        <v>24</v>
      </c>
      <c r="B122">
        <v>2028</v>
      </c>
      <c r="C122" s="10">
        <v>160.29144840999999</v>
      </c>
      <c r="D122" t="s">
        <v>36</v>
      </c>
    </row>
    <row r="123" spans="1:4" x14ac:dyDescent="0.25">
      <c r="A123" t="s">
        <v>24</v>
      </c>
      <c r="B123">
        <v>2029</v>
      </c>
      <c r="C123" s="10">
        <v>155.50013858</v>
      </c>
      <c r="D123" t="s">
        <v>36</v>
      </c>
    </row>
    <row r="124" spans="1:4" x14ac:dyDescent="0.25">
      <c r="A124" t="s">
        <v>24</v>
      </c>
      <c r="B124">
        <v>2030</v>
      </c>
      <c r="C124" s="10">
        <v>149.80221567999999</v>
      </c>
      <c r="D124" t="s">
        <v>36</v>
      </c>
    </row>
    <row r="125" spans="1:4" x14ac:dyDescent="0.25">
      <c r="A125" t="s">
        <v>24</v>
      </c>
      <c r="B125">
        <v>2031</v>
      </c>
      <c r="C125" s="10">
        <v>143.037712255</v>
      </c>
      <c r="D125" t="s">
        <v>36</v>
      </c>
    </row>
    <row r="126" spans="1:4" x14ac:dyDescent="0.25">
      <c r="A126" t="s">
        <v>24</v>
      </c>
      <c r="B126">
        <v>2032</v>
      </c>
      <c r="C126" s="10">
        <v>135.82205729899999</v>
      </c>
      <c r="D126" t="s">
        <v>36</v>
      </c>
    </row>
    <row r="127" spans="1:4" x14ac:dyDescent="0.25">
      <c r="A127" t="s">
        <v>24</v>
      </c>
      <c r="B127">
        <v>2033</v>
      </c>
      <c r="C127" s="10">
        <v>128.15414296200001</v>
      </c>
      <c r="D127" t="s">
        <v>36</v>
      </c>
    </row>
    <row r="128" spans="1:4" x14ac:dyDescent="0.25">
      <c r="A128" t="s">
        <v>24</v>
      </c>
      <c r="B128">
        <v>2034</v>
      </c>
      <c r="C128" s="10">
        <v>120.239325096</v>
      </c>
      <c r="D128" t="s">
        <v>36</v>
      </c>
    </row>
    <row r="129" spans="1:4" x14ac:dyDescent="0.25">
      <c r="A129" t="s">
        <v>24</v>
      </c>
      <c r="B129">
        <v>2035</v>
      </c>
      <c r="C129" s="10">
        <v>111.85439408800001</v>
      </c>
      <c r="D129" t="s">
        <v>36</v>
      </c>
    </row>
    <row r="130" spans="1:4" x14ac:dyDescent="0.25">
      <c r="A130" t="s">
        <v>24</v>
      </c>
      <c r="B130">
        <v>2036</v>
      </c>
      <c r="C130" s="10">
        <v>103.052726562</v>
      </c>
      <c r="D130" t="s">
        <v>36</v>
      </c>
    </row>
    <row r="131" spans="1:4" x14ac:dyDescent="0.25">
      <c r="A131" t="s">
        <v>24</v>
      </c>
      <c r="B131">
        <v>2037</v>
      </c>
      <c r="C131" s="10">
        <v>94.514323492000003</v>
      </c>
      <c r="D131" t="s">
        <v>36</v>
      </c>
    </row>
    <row r="132" spans="1:4" x14ac:dyDescent="0.25">
      <c r="A132" t="s">
        <v>24</v>
      </c>
      <c r="B132">
        <v>2038</v>
      </c>
      <c r="C132" s="10">
        <v>86.339935041999993</v>
      </c>
      <c r="D132" t="s">
        <v>36</v>
      </c>
    </row>
    <row r="133" spans="1:4" x14ac:dyDescent="0.25">
      <c r="A133" t="s">
        <v>24</v>
      </c>
      <c r="B133">
        <v>2039</v>
      </c>
      <c r="C133" s="10">
        <v>78.513110286</v>
      </c>
      <c r="D133" t="s">
        <v>36</v>
      </c>
    </row>
    <row r="134" spans="1:4" x14ac:dyDescent="0.25">
      <c r="A134" t="s">
        <v>24</v>
      </c>
      <c r="B134">
        <v>2040</v>
      </c>
      <c r="C134" s="10">
        <v>70.793114048000007</v>
      </c>
      <c r="D134" t="s">
        <v>36</v>
      </c>
    </row>
    <row r="135" spans="1:4" x14ac:dyDescent="0.25">
      <c r="A135" t="s">
        <v>24</v>
      </c>
      <c r="B135">
        <v>2041</v>
      </c>
      <c r="C135" s="10">
        <v>63.355522753000002</v>
      </c>
      <c r="D135" t="s">
        <v>36</v>
      </c>
    </row>
    <row r="136" spans="1:4" x14ac:dyDescent="0.25">
      <c r="A136" t="s">
        <v>24</v>
      </c>
      <c r="B136">
        <v>2042</v>
      </c>
      <c r="C136" s="10">
        <v>56.326527583999997</v>
      </c>
      <c r="D136" t="s">
        <v>36</v>
      </c>
    </row>
    <row r="137" spans="1:4" x14ac:dyDescent="0.25">
      <c r="A137" t="s">
        <v>24</v>
      </c>
      <c r="B137">
        <v>2043</v>
      </c>
      <c r="C137" s="10">
        <v>49.805533797999999</v>
      </c>
      <c r="D137" t="s">
        <v>36</v>
      </c>
    </row>
    <row r="138" spans="1:4" x14ac:dyDescent="0.25">
      <c r="A138" t="s">
        <v>24</v>
      </c>
      <c r="B138">
        <v>2044</v>
      </c>
      <c r="C138" s="10">
        <v>43.686057089999998</v>
      </c>
      <c r="D138" t="s">
        <v>36</v>
      </c>
    </row>
    <row r="139" spans="1:4" x14ac:dyDescent="0.25">
      <c r="A139" t="s">
        <v>24</v>
      </c>
      <c r="B139">
        <v>2045</v>
      </c>
      <c r="C139" s="10">
        <v>37.993988221000002</v>
      </c>
      <c r="D139" t="s">
        <v>36</v>
      </c>
    </row>
    <row r="140" spans="1:4" x14ac:dyDescent="0.25">
      <c r="A140" t="s">
        <v>24</v>
      </c>
      <c r="B140">
        <v>2046</v>
      </c>
      <c r="C140" s="10">
        <v>32.649121624999999</v>
      </c>
      <c r="D140" t="s">
        <v>36</v>
      </c>
    </row>
    <row r="141" spans="1:4" x14ac:dyDescent="0.25">
      <c r="A141" t="s">
        <v>24</v>
      </c>
      <c r="B141">
        <v>2047</v>
      </c>
      <c r="C141" s="10">
        <v>27.618517438000001</v>
      </c>
      <c r="D141" t="s">
        <v>36</v>
      </c>
    </row>
    <row r="142" spans="1:4" x14ac:dyDescent="0.25">
      <c r="A142" t="s">
        <v>24</v>
      </c>
      <c r="B142">
        <v>2048</v>
      </c>
      <c r="C142" s="10">
        <v>22.924789141000002</v>
      </c>
      <c r="D142" t="s">
        <v>36</v>
      </c>
    </row>
    <row r="143" spans="1:4" x14ac:dyDescent="0.25">
      <c r="A143" t="s">
        <v>24</v>
      </c>
      <c r="B143">
        <v>2049</v>
      </c>
      <c r="C143" s="10">
        <v>18.57979972</v>
      </c>
      <c r="D143" t="s">
        <v>36</v>
      </c>
    </row>
    <row r="144" spans="1:4" x14ac:dyDescent="0.25">
      <c r="A144" t="s">
        <v>24</v>
      </c>
      <c r="B144">
        <v>2050</v>
      </c>
      <c r="C144" s="10">
        <v>14.766734536</v>
      </c>
      <c r="D144" t="s">
        <v>36</v>
      </c>
    </row>
    <row r="145" spans="1:4" x14ac:dyDescent="0.25">
      <c r="A145" t="s">
        <v>10</v>
      </c>
      <c r="B145">
        <v>2005</v>
      </c>
      <c r="C145" s="10">
        <v>117.58324080937</v>
      </c>
      <c r="D145" t="s">
        <v>36</v>
      </c>
    </row>
    <row r="146" spans="1:4" x14ac:dyDescent="0.25">
      <c r="A146" t="s">
        <v>10</v>
      </c>
      <c r="B146">
        <v>2006</v>
      </c>
      <c r="C146" s="10">
        <v>111.62446664615</v>
      </c>
      <c r="D146" t="s">
        <v>36</v>
      </c>
    </row>
    <row r="147" spans="1:4" x14ac:dyDescent="0.25">
      <c r="A147" t="s">
        <v>10</v>
      </c>
      <c r="B147">
        <v>2007</v>
      </c>
      <c r="C147" s="10">
        <v>119.65739949905699</v>
      </c>
      <c r="D147" t="s">
        <v>36</v>
      </c>
    </row>
    <row r="148" spans="1:4" x14ac:dyDescent="0.25">
      <c r="A148" t="s">
        <v>10</v>
      </c>
      <c r="B148">
        <v>2008</v>
      </c>
      <c r="C148" s="10">
        <v>108.88685579230901</v>
      </c>
      <c r="D148" t="s">
        <v>36</v>
      </c>
    </row>
    <row r="149" spans="1:4" x14ac:dyDescent="0.25">
      <c r="A149" t="s">
        <v>10</v>
      </c>
      <c r="B149">
        <v>2009</v>
      </c>
      <c r="C149" s="10">
        <v>93.770540478947396</v>
      </c>
      <c r="D149" t="s">
        <v>36</v>
      </c>
    </row>
    <row r="150" spans="1:4" x14ac:dyDescent="0.25">
      <c r="A150" t="s">
        <v>10</v>
      </c>
      <c r="B150">
        <v>2010</v>
      </c>
      <c r="C150" s="10">
        <v>94.599825850449804</v>
      </c>
      <c r="D150" t="s">
        <v>36</v>
      </c>
    </row>
    <row r="151" spans="1:4" x14ac:dyDescent="0.25">
      <c r="A151" t="s">
        <v>10</v>
      </c>
      <c r="B151">
        <v>2011</v>
      </c>
      <c r="C151" s="10">
        <v>86.873673747064899</v>
      </c>
      <c r="D151" t="s">
        <v>36</v>
      </c>
    </row>
    <row r="152" spans="1:4" x14ac:dyDescent="0.25">
      <c r="A152" t="s">
        <v>10</v>
      </c>
      <c r="B152">
        <v>2012</v>
      </c>
      <c r="C152" s="10">
        <v>83.304061941577103</v>
      </c>
      <c r="D152" t="s">
        <v>36</v>
      </c>
    </row>
    <row r="153" spans="1:4" x14ac:dyDescent="0.25">
      <c r="A153" t="s">
        <v>10</v>
      </c>
      <c r="B153">
        <v>2013</v>
      </c>
      <c r="C153" s="10">
        <v>79.700960969491604</v>
      </c>
      <c r="D153" t="s">
        <v>36</v>
      </c>
    </row>
    <row r="154" spans="1:4" x14ac:dyDescent="0.25">
      <c r="A154" t="s">
        <v>10</v>
      </c>
      <c r="B154">
        <v>2014</v>
      </c>
      <c r="C154" s="10">
        <v>76.287781245518403</v>
      </c>
      <c r="D154" t="s">
        <v>36</v>
      </c>
    </row>
    <row r="155" spans="1:4" x14ac:dyDescent="0.25">
      <c r="A155" t="s">
        <v>10</v>
      </c>
      <c r="B155">
        <v>2015</v>
      </c>
      <c r="C155" s="10">
        <v>78.948594761774103</v>
      </c>
      <c r="D155" t="s">
        <v>36</v>
      </c>
    </row>
    <row r="156" spans="1:4" x14ac:dyDescent="0.25">
      <c r="A156" t="s">
        <v>10</v>
      </c>
      <c r="B156">
        <v>2016</v>
      </c>
      <c r="C156" s="10">
        <v>74.256745433000006</v>
      </c>
      <c r="D156" t="s">
        <v>36</v>
      </c>
    </row>
    <row r="157" spans="1:4" x14ac:dyDescent="0.25">
      <c r="A157" t="s">
        <v>10</v>
      </c>
      <c r="B157">
        <v>2017</v>
      </c>
      <c r="C157" s="10">
        <v>72.605696020321503</v>
      </c>
      <c r="D157" t="s">
        <v>36</v>
      </c>
    </row>
    <row r="158" spans="1:4" x14ac:dyDescent="0.25">
      <c r="A158" t="s">
        <v>10</v>
      </c>
      <c r="B158">
        <v>2018</v>
      </c>
      <c r="C158" s="10">
        <v>62.741402274901503</v>
      </c>
      <c r="D158" t="s">
        <v>36</v>
      </c>
    </row>
    <row r="159" spans="1:4" x14ac:dyDescent="0.25">
      <c r="A159" t="s">
        <v>10</v>
      </c>
      <c r="B159">
        <v>2019</v>
      </c>
      <c r="C159" s="10">
        <v>61.6066678475092</v>
      </c>
      <c r="D159" t="s">
        <v>36</v>
      </c>
    </row>
    <row r="160" spans="1:4" x14ac:dyDescent="0.25">
      <c r="A160" t="s">
        <v>10</v>
      </c>
      <c r="B160">
        <v>2020</v>
      </c>
      <c r="C160" s="10">
        <v>53.684460152335298</v>
      </c>
      <c r="D160" t="s">
        <v>36</v>
      </c>
    </row>
    <row r="161" spans="1:4" x14ac:dyDescent="0.25">
      <c r="A161" t="s">
        <v>10</v>
      </c>
      <c r="B161">
        <v>2021</v>
      </c>
      <c r="C161" s="10">
        <v>51.677813892888103</v>
      </c>
      <c r="D161" t="s">
        <v>36</v>
      </c>
    </row>
    <row r="162" spans="1:4" x14ac:dyDescent="0.25">
      <c r="A162" t="s">
        <v>10</v>
      </c>
      <c r="B162">
        <v>2022</v>
      </c>
      <c r="C162" s="10">
        <v>55.395035500204003</v>
      </c>
      <c r="D162" t="s">
        <v>36</v>
      </c>
    </row>
    <row r="163" spans="1:4" x14ac:dyDescent="0.25">
      <c r="A163" t="s">
        <v>10</v>
      </c>
      <c r="B163">
        <v>2023</v>
      </c>
      <c r="C163" s="10">
        <v>53.106144891264499</v>
      </c>
      <c r="D163" t="s">
        <v>36</v>
      </c>
    </row>
    <row r="164" spans="1:4" x14ac:dyDescent="0.25">
      <c r="A164" t="s">
        <v>10</v>
      </c>
      <c r="B164">
        <v>2024</v>
      </c>
      <c r="C164" s="10">
        <v>44.417496381846902</v>
      </c>
      <c r="D164" t="s">
        <v>36</v>
      </c>
    </row>
    <row r="165" spans="1:4" x14ac:dyDescent="0.25">
      <c r="A165" t="s">
        <v>10</v>
      </c>
      <c r="B165">
        <v>2025</v>
      </c>
      <c r="C165" s="10">
        <v>35.194205499271597</v>
      </c>
      <c r="D165" t="s">
        <v>36</v>
      </c>
    </row>
    <row r="166" spans="1:4" x14ac:dyDescent="0.25">
      <c r="A166" t="s">
        <v>10</v>
      </c>
      <c r="B166">
        <v>2026</v>
      </c>
      <c r="C166" s="10">
        <v>36.041490712757003</v>
      </c>
      <c r="D166" t="s">
        <v>36</v>
      </c>
    </row>
    <row r="167" spans="1:4" x14ac:dyDescent="0.25">
      <c r="A167" t="s">
        <v>10</v>
      </c>
      <c r="B167">
        <v>2027</v>
      </c>
      <c r="C167" s="10">
        <v>37.364651855547997</v>
      </c>
      <c r="D167" t="s">
        <v>36</v>
      </c>
    </row>
    <row r="168" spans="1:4" x14ac:dyDescent="0.25">
      <c r="A168" t="s">
        <v>10</v>
      </c>
      <c r="B168">
        <v>2028</v>
      </c>
      <c r="C168" s="10">
        <v>37.709359001317601</v>
      </c>
      <c r="D168" t="s">
        <v>36</v>
      </c>
    </row>
    <row r="169" spans="1:4" x14ac:dyDescent="0.25">
      <c r="A169" t="s">
        <v>10</v>
      </c>
      <c r="B169">
        <v>2029</v>
      </c>
      <c r="C169" s="10">
        <v>35.185601026461903</v>
      </c>
      <c r="D169" t="s">
        <v>36</v>
      </c>
    </row>
    <row r="170" spans="1:4" x14ac:dyDescent="0.25">
      <c r="A170" t="s">
        <v>10</v>
      </c>
      <c r="B170">
        <v>2030</v>
      </c>
      <c r="C170" s="10">
        <v>28.891825979820702</v>
      </c>
      <c r="D170" t="s">
        <v>36</v>
      </c>
    </row>
    <row r="171" spans="1:4" x14ac:dyDescent="0.25">
      <c r="A171" t="s">
        <v>10</v>
      </c>
      <c r="B171">
        <v>2031</v>
      </c>
      <c r="C171" s="10">
        <v>18.517266647322302</v>
      </c>
      <c r="D171" t="s">
        <v>36</v>
      </c>
    </row>
    <row r="172" spans="1:4" x14ac:dyDescent="0.25">
      <c r="A172" t="s">
        <v>10</v>
      </c>
      <c r="B172">
        <v>2032</v>
      </c>
      <c r="C172" s="10">
        <v>9.5994372217303106</v>
      </c>
      <c r="D172" t="s">
        <v>36</v>
      </c>
    </row>
    <row r="173" spans="1:4" x14ac:dyDescent="0.25">
      <c r="A173" t="s">
        <v>10</v>
      </c>
      <c r="B173">
        <v>2033</v>
      </c>
      <c r="C173" s="10">
        <v>7.0827060344996102</v>
      </c>
      <c r="D173" t="s">
        <v>36</v>
      </c>
    </row>
    <row r="174" spans="1:4" x14ac:dyDescent="0.25">
      <c r="A174" t="s">
        <v>10</v>
      </c>
      <c r="B174">
        <v>2034</v>
      </c>
      <c r="C174" s="10">
        <v>1.5525776438490799</v>
      </c>
      <c r="D174" t="s">
        <v>36</v>
      </c>
    </row>
    <row r="175" spans="1:4" x14ac:dyDescent="0.25">
      <c r="A175" t="s">
        <v>10</v>
      </c>
      <c r="B175">
        <v>2035</v>
      </c>
      <c r="C175" s="10">
        <v>-5.6844259415310701</v>
      </c>
      <c r="D175" t="s">
        <v>36</v>
      </c>
    </row>
    <row r="176" spans="1:4" x14ac:dyDescent="0.25">
      <c r="A176" t="s">
        <v>10</v>
      </c>
      <c r="B176">
        <v>2036</v>
      </c>
      <c r="C176" s="10">
        <v>-8.1466444880377509</v>
      </c>
      <c r="D176" t="s">
        <v>36</v>
      </c>
    </row>
    <row r="177" spans="1:4" x14ac:dyDescent="0.25">
      <c r="A177" t="s">
        <v>10</v>
      </c>
      <c r="B177">
        <v>2037</v>
      </c>
      <c r="C177" s="10">
        <v>-10.5646590992533</v>
      </c>
      <c r="D177" t="s">
        <v>36</v>
      </c>
    </row>
    <row r="178" spans="1:4" x14ac:dyDescent="0.25">
      <c r="A178" t="s">
        <v>10</v>
      </c>
      <c r="B178">
        <v>2038</v>
      </c>
      <c r="C178" s="10">
        <v>-12.8931146324646</v>
      </c>
      <c r="D178" t="s">
        <v>36</v>
      </c>
    </row>
    <row r="179" spans="1:4" x14ac:dyDescent="0.25">
      <c r="A179" t="s">
        <v>10</v>
      </c>
      <c r="B179">
        <v>2039</v>
      </c>
      <c r="C179" s="10">
        <v>-15.0277021543492</v>
      </c>
      <c r="D179" t="s">
        <v>36</v>
      </c>
    </row>
    <row r="180" spans="1:4" x14ac:dyDescent="0.25">
      <c r="A180" t="s">
        <v>10</v>
      </c>
      <c r="B180">
        <v>2040</v>
      </c>
      <c r="C180" s="10">
        <v>-16.816218296074499</v>
      </c>
      <c r="D180" t="s">
        <v>36</v>
      </c>
    </row>
    <row r="181" spans="1:4" x14ac:dyDescent="0.25">
      <c r="A181" t="s">
        <v>10</v>
      </c>
      <c r="B181">
        <v>2041</v>
      </c>
      <c r="C181" s="10">
        <v>-19.076606049790598</v>
      </c>
      <c r="D181" t="s">
        <v>36</v>
      </c>
    </row>
    <row r="182" spans="1:4" x14ac:dyDescent="0.25">
      <c r="A182" t="s">
        <v>10</v>
      </c>
      <c r="B182">
        <v>2042</v>
      </c>
      <c r="C182" s="10">
        <v>-20.9091728854632</v>
      </c>
      <c r="D182" t="s">
        <v>36</v>
      </c>
    </row>
    <row r="183" spans="1:4" x14ac:dyDescent="0.25">
      <c r="A183" t="s">
        <v>10</v>
      </c>
      <c r="B183">
        <v>2043</v>
      </c>
      <c r="C183" s="10">
        <v>-22.885128881076501</v>
      </c>
      <c r="D183" t="s">
        <v>36</v>
      </c>
    </row>
    <row r="184" spans="1:4" x14ac:dyDescent="0.25">
      <c r="A184" t="s">
        <v>10</v>
      </c>
      <c r="B184">
        <v>2044</v>
      </c>
      <c r="C184" s="10">
        <v>-25.0721844018952</v>
      </c>
      <c r="D184" t="s">
        <v>36</v>
      </c>
    </row>
    <row r="185" spans="1:4" x14ac:dyDescent="0.25">
      <c r="A185" t="s">
        <v>10</v>
      </c>
      <c r="B185">
        <v>2045</v>
      </c>
      <c r="C185" s="10">
        <v>-27.170903339608198</v>
      </c>
      <c r="D185" t="s">
        <v>36</v>
      </c>
    </row>
    <row r="186" spans="1:4" x14ac:dyDescent="0.25">
      <c r="A186" t="s">
        <v>10</v>
      </c>
      <c r="B186">
        <v>2046</v>
      </c>
      <c r="C186" s="10">
        <v>-29.061836990185601</v>
      </c>
      <c r="D186" t="s">
        <v>36</v>
      </c>
    </row>
    <row r="187" spans="1:4" x14ac:dyDescent="0.25">
      <c r="A187" t="s">
        <v>10</v>
      </c>
      <c r="B187">
        <v>2047</v>
      </c>
      <c r="C187" s="10">
        <v>-30.8168405234197</v>
      </c>
      <c r="D187" t="s">
        <v>36</v>
      </c>
    </row>
    <row r="188" spans="1:4" x14ac:dyDescent="0.25">
      <c r="A188" t="s">
        <v>10</v>
      </c>
      <c r="B188">
        <v>2048</v>
      </c>
      <c r="C188" s="10">
        <v>-32.479896634336399</v>
      </c>
      <c r="D188" t="s">
        <v>36</v>
      </c>
    </row>
    <row r="189" spans="1:4" x14ac:dyDescent="0.25">
      <c r="A189" t="s">
        <v>10</v>
      </c>
      <c r="B189">
        <v>2049</v>
      </c>
      <c r="C189" s="10">
        <v>-34.077935850766004</v>
      </c>
      <c r="D189" t="s">
        <v>36</v>
      </c>
    </row>
    <row r="190" spans="1:4" x14ac:dyDescent="0.25">
      <c r="A190" t="s">
        <v>10</v>
      </c>
      <c r="B190">
        <v>2050</v>
      </c>
      <c r="C190" s="10">
        <v>-36.015288637036697</v>
      </c>
      <c r="D190" t="s">
        <v>36</v>
      </c>
    </row>
    <row r="191" spans="1:4" x14ac:dyDescent="0.25">
      <c r="A191" t="s">
        <v>40</v>
      </c>
      <c r="B191">
        <v>2005</v>
      </c>
      <c r="C191" s="10">
        <v>168.33486843594</v>
      </c>
      <c r="D191" t="s">
        <v>36</v>
      </c>
    </row>
    <row r="192" spans="1:4" x14ac:dyDescent="0.25">
      <c r="A192" t="s">
        <v>40</v>
      </c>
      <c r="B192">
        <v>2006</v>
      </c>
      <c r="C192" s="10">
        <v>174.64954197667899</v>
      </c>
      <c r="D192" t="s">
        <v>36</v>
      </c>
    </row>
    <row r="193" spans="1:4" x14ac:dyDescent="0.25">
      <c r="A193" t="s">
        <v>40</v>
      </c>
      <c r="B193">
        <v>2007</v>
      </c>
      <c r="C193" s="10">
        <v>179.81938524012801</v>
      </c>
      <c r="D193" t="s">
        <v>36</v>
      </c>
    </row>
    <row r="194" spans="1:4" x14ac:dyDescent="0.25">
      <c r="A194" t="s">
        <v>40</v>
      </c>
      <c r="B194">
        <v>2008</v>
      </c>
      <c r="C194" s="10">
        <v>176.549130245942</v>
      </c>
      <c r="D194" t="s">
        <v>36</v>
      </c>
    </row>
    <row r="195" spans="1:4" x14ac:dyDescent="0.25">
      <c r="A195" t="s">
        <v>40</v>
      </c>
      <c r="B195">
        <v>2009</v>
      </c>
      <c r="C195" s="10">
        <v>173.77628690366299</v>
      </c>
      <c r="D195" t="s">
        <v>36</v>
      </c>
    </row>
    <row r="196" spans="1:4" x14ac:dyDescent="0.25">
      <c r="A196" t="s">
        <v>40</v>
      </c>
      <c r="B196">
        <v>2010</v>
      </c>
      <c r="C196" s="10">
        <v>179.32106790845799</v>
      </c>
      <c r="D196" t="s">
        <v>36</v>
      </c>
    </row>
    <row r="197" spans="1:4" x14ac:dyDescent="0.25">
      <c r="A197" t="s">
        <v>40</v>
      </c>
      <c r="B197">
        <v>2011</v>
      </c>
      <c r="C197" s="10">
        <v>184.79889163719801</v>
      </c>
      <c r="D197" t="s">
        <v>36</v>
      </c>
    </row>
    <row r="198" spans="1:4" x14ac:dyDescent="0.25">
      <c r="A198" t="s">
        <v>40</v>
      </c>
      <c r="B198">
        <v>2012</v>
      </c>
      <c r="C198" s="10">
        <v>192.14208784233799</v>
      </c>
      <c r="D198" t="s">
        <v>36</v>
      </c>
    </row>
    <row r="199" spans="1:4" x14ac:dyDescent="0.25">
      <c r="A199" t="s">
        <v>40</v>
      </c>
      <c r="B199">
        <v>2013</v>
      </c>
      <c r="C199" s="10">
        <v>196.83233032439901</v>
      </c>
      <c r="D199" t="s">
        <v>36</v>
      </c>
    </row>
    <row r="200" spans="1:4" x14ac:dyDescent="0.25">
      <c r="A200" t="s">
        <v>40</v>
      </c>
      <c r="B200">
        <v>2014</v>
      </c>
      <c r="C200" s="10">
        <v>202.380855579713</v>
      </c>
      <c r="D200" t="s">
        <v>36</v>
      </c>
    </row>
    <row r="201" spans="1:4" x14ac:dyDescent="0.25">
      <c r="A201" t="s">
        <v>40</v>
      </c>
      <c r="B201">
        <v>2015</v>
      </c>
      <c r="C201" s="10">
        <v>203.054971864198</v>
      </c>
      <c r="D201" t="s">
        <v>36</v>
      </c>
    </row>
    <row r="202" spans="1:4" x14ac:dyDescent="0.25">
      <c r="A202" t="s">
        <v>40</v>
      </c>
      <c r="B202">
        <v>2016</v>
      </c>
      <c r="C202" s="10">
        <v>191.45773086697801</v>
      </c>
      <c r="D202" t="s">
        <v>36</v>
      </c>
    </row>
    <row r="203" spans="1:4" x14ac:dyDescent="0.25">
      <c r="A203" t="s">
        <v>40</v>
      </c>
      <c r="B203">
        <v>2017</v>
      </c>
      <c r="C203" s="10">
        <v>194.02057635952099</v>
      </c>
      <c r="D203" t="s">
        <v>36</v>
      </c>
    </row>
    <row r="204" spans="1:4" x14ac:dyDescent="0.25">
      <c r="A204" t="s">
        <v>40</v>
      </c>
      <c r="B204">
        <v>2018</v>
      </c>
      <c r="C204" s="10">
        <v>202.493210939097</v>
      </c>
      <c r="D204" t="s">
        <v>36</v>
      </c>
    </row>
    <row r="205" spans="1:4" x14ac:dyDescent="0.25">
      <c r="A205" t="s">
        <v>40</v>
      </c>
      <c r="B205">
        <v>2019</v>
      </c>
      <c r="C205" s="10">
        <v>201.3172403591</v>
      </c>
      <c r="D205" t="s">
        <v>36</v>
      </c>
    </row>
    <row r="206" spans="1:4" x14ac:dyDescent="0.25">
      <c r="A206" t="s">
        <v>40</v>
      </c>
      <c r="B206">
        <v>2020</v>
      </c>
      <c r="C206" s="10">
        <v>183.35402681147499</v>
      </c>
      <c r="D206" t="s">
        <v>36</v>
      </c>
    </row>
    <row r="207" spans="1:4" x14ac:dyDescent="0.25">
      <c r="A207" t="s">
        <v>40</v>
      </c>
      <c r="B207">
        <v>2021</v>
      </c>
      <c r="C207" s="10">
        <v>189.15235145134099</v>
      </c>
      <c r="D207" t="s">
        <v>36</v>
      </c>
    </row>
    <row r="208" spans="1:4" x14ac:dyDescent="0.25">
      <c r="A208" t="s">
        <v>40</v>
      </c>
      <c r="B208">
        <v>2022</v>
      </c>
      <c r="C208" s="10">
        <v>191.42340744137999</v>
      </c>
      <c r="D208" t="s">
        <v>36</v>
      </c>
    </row>
    <row r="209" spans="1:4" x14ac:dyDescent="0.25">
      <c r="A209" t="s">
        <v>40</v>
      </c>
      <c r="B209">
        <v>2023</v>
      </c>
      <c r="C209" s="10">
        <v>188.99216535042399</v>
      </c>
      <c r="D209" t="s">
        <v>36</v>
      </c>
    </row>
    <row r="210" spans="1:4" x14ac:dyDescent="0.25">
      <c r="A210" t="s">
        <v>40</v>
      </c>
      <c r="B210">
        <v>2024</v>
      </c>
      <c r="C210" s="10">
        <v>182.83816753937501</v>
      </c>
      <c r="D210" t="s">
        <v>36</v>
      </c>
    </row>
    <row r="211" spans="1:4" x14ac:dyDescent="0.25">
      <c r="A211" t="s">
        <v>40</v>
      </c>
      <c r="B211">
        <v>2025</v>
      </c>
      <c r="C211" s="10">
        <v>175.984731890463</v>
      </c>
      <c r="D211" t="s">
        <v>36</v>
      </c>
    </row>
    <row r="212" spans="1:4" x14ac:dyDescent="0.25">
      <c r="A212" t="s">
        <v>40</v>
      </c>
      <c r="B212">
        <v>2026</v>
      </c>
      <c r="C212" s="10">
        <v>170.47122904749099</v>
      </c>
      <c r="D212" t="s">
        <v>36</v>
      </c>
    </row>
    <row r="213" spans="1:4" x14ac:dyDescent="0.25">
      <c r="A213" t="s">
        <v>40</v>
      </c>
      <c r="B213">
        <v>2027</v>
      </c>
      <c r="C213" s="10">
        <v>161.76022263345499</v>
      </c>
      <c r="D213" t="s">
        <v>36</v>
      </c>
    </row>
    <row r="214" spans="1:4" x14ac:dyDescent="0.25">
      <c r="A214" t="s">
        <v>40</v>
      </c>
      <c r="B214">
        <v>2028</v>
      </c>
      <c r="C214" s="10">
        <v>151.19344627581501</v>
      </c>
      <c r="D214" t="s">
        <v>36</v>
      </c>
    </row>
    <row r="215" spans="1:4" x14ac:dyDescent="0.25">
      <c r="A215" t="s">
        <v>40</v>
      </c>
      <c r="B215">
        <v>2029</v>
      </c>
      <c r="C215" s="10">
        <v>139.06228673077501</v>
      </c>
      <c r="D215" t="s">
        <v>36</v>
      </c>
    </row>
    <row r="216" spans="1:4" x14ac:dyDescent="0.25">
      <c r="A216" t="s">
        <v>40</v>
      </c>
      <c r="B216">
        <v>2030</v>
      </c>
      <c r="C216" s="10">
        <v>126.284217805238</v>
      </c>
      <c r="D216" t="s">
        <v>36</v>
      </c>
    </row>
    <row r="217" spans="1:4" x14ac:dyDescent="0.25">
      <c r="A217" t="s">
        <v>40</v>
      </c>
      <c r="B217">
        <v>2031</v>
      </c>
      <c r="C217" s="10">
        <v>115.174947359659</v>
      </c>
      <c r="D217" t="s">
        <v>36</v>
      </c>
    </row>
    <row r="218" spans="1:4" x14ac:dyDescent="0.25">
      <c r="A218" t="s">
        <v>40</v>
      </c>
      <c r="B218">
        <v>2032</v>
      </c>
      <c r="C218" s="10">
        <v>104.471715688214</v>
      </c>
      <c r="D218" t="s">
        <v>36</v>
      </c>
    </row>
    <row r="219" spans="1:4" x14ac:dyDescent="0.25">
      <c r="A219" t="s">
        <v>40</v>
      </c>
      <c r="B219">
        <v>2033</v>
      </c>
      <c r="C219" s="10">
        <v>92.4111401572777</v>
      </c>
      <c r="D219" t="s">
        <v>36</v>
      </c>
    </row>
    <row r="220" spans="1:4" x14ac:dyDescent="0.25">
      <c r="A220" t="s">
        <v>40</v>
      </c>
      <c r="B220">
        <v>2034</v>
      </c>
      <c r="C220" s="10">
        <v>80.548194685840699</v>
      </c>
      <c r="D220" t="s">
        <v>36</v>
      </c>
    </row>
    <row r="221" spans="1:4" x14ac:dyDescent="0.25">
      <c r="A221" t="s">
        <v>40</v>
      </c>
      <c r="B221">
        <v>2035</v>
      </c>
      <c r="C221" s="10">
        <v>70.824850119096695</v>
      </c>
      <c r="D221" t="s">
        <v>36</v>
      </c>
    </row>
    <row r="222" spans="1:4" x14ac:dyDescent="0.25">
      <c r="A222" t="s">
        <v>40</v>
      </c>
      <c r="B222">
        <v>2036</v>
      </c>
      <c r="C222" s="10">
        <v>62.174816977723999</v>
      </c>
      <c r="D222" t="s">
        <v>36</v>
      </c>
    </row>
    <row r="223" spans="1:4" x14ac:dyDescent="0.25">
      <c r="A223" t="s">
        <v>40</v>
      </c>
      <c r="B223">
        <v>2037</v>
      </c>
      <c r="C223" s="10">
        <v>53.966104462614098</v>
      </c>
      <c r="D223" t="s">
        <v>36</v>
      </c>
    </row>
    <row r="224" spans="1:4" x14ac:dyDescent="0.25">
      <c r="A224" t="s">
        <v>40</v>
      </c>
      <c r="B224">
        <v>2038</v>
      </c>
      <c r="C224" s="10">
        <v>48.340059698728801</v>
      </c>
      <c r="D224" t="s">
        <v>36</v>
      </c>
    </row>
    <row r="225" spans="1:4" x14ac:dyDescent="0.25">
      <c r="A225" t="s">
        <v>40</v>
      </c>
      <c r="B225">
        <v>2039</v>
      </c>
      <c r="C225" s="10">
        <v>44.975569221175299</v>
      </c>
      <c r="D225" t="s">
        <v>36</v>
      </c>
    </row>
    <row r="226" spans="1:4" x14ac:dyDescent="0.25">
      <c r="A226" t="s">
        <v>40</v>
      </c>
      <c r="B226">
        <v>2040</v>
      </c>
      <c r="C226" s="10">
        <v>41.279736972152499</v>
      </c>
      <c r="D226" t="s">
        <v>36</v>
      </c>
    </row>
    <row r="227" spans="1:4" x14ac:dyDescent="0.25">
      <c r="A227" t="s">
        <v>40</v>
      </c>
      <c r="B227">
        <v>2041</v>
      </c>
      <c r="C227" s="10">
        <v>37.136396333909403</v>
      </c>
      <c r="D227" t="s">
        <v>36</v>
      </c>
    </row>
    <row r="228" spans="1:4" x14ac:dyDescent="0.25">
      <c r="A228" t="s">
        <v>40</v>
      </c>
      <c r="B228">
        <v>2042</v>
      </c>
      <c r="C228" s="10">
        <v>34.5369301861979</v>
      </c>
      <c r="D228" t="s">
        <v>36</v>
      </c>
    </row>
    <row r="229" spans="1:4" x14ac:dyDescent="0.25">
      <c r="A229" t="s">
        <v>40</v>
      </c>
      <c r="B229">
        <v>2043</v>
      </c>
      <c r="C229" s="10">
        <v>32.130853741498001</v>
      </c>
      <c r="D229" t="s">
        <v>36</v>
      </c>
    </row>
    <row r="230" spans="1:4" x14ac:dyDescent="0.25">
      <c r="A230" t="s">
        <v>40</v>
      </c>
      <c r="B230">
        <v>2044</v>
      </c>
      <c r="C230" s="10">
        <v>29.991838597693299</v>
      </c>
      <c r="D230" t="s">
        <v>36</v>
      </c>
    </row>
    <row r="231" spans="1:4" x14ac:dyDescent="0.25">
      <c r="A231" t="s">
        <v>40</v>
      </c>
      <c r="B231">
        <v>2045</v>
      </c>
      <c r="C231" s="10">
        <v>26.986494265872999</v>
      </c>
      <c r="D231" t="s">
        <v>36</v>
      </c>
    </row>
    <row r="232" spans="1:4" x14ac:dyDescent="0.25">
      <c r="A232" t="s">
        <v>40</v>
      </c>
      <c r="B232">
        <v>2046</v>
      </c>
      <c r="C232" s="10">
        <v>23.706472126789102</v>
      </c>
      <c r="D232" t="s">
        <v>36</v>
      </c>
    </row>
    <row r="233" spans="1:4" x14ac:dyDescent="0.25">
      <c r="A233" t="s">
        <v>40</v>
      </c>
      <c r="B233">
        <v>2047</v>
      </c>
      <c r="C233" s="10">
        <v>21.986208277833502</v>
      </c>
      <c r="D233" t="s">
        <v>36</v>
      </c>
    </row>
    <row r="234" spans="1:4" x14ac:dyDescent="0.25">
      <c r="A234" t="s">
        <v>40</v>
      </c>
      <c r="B234">
        <v>2048</v>
      </c>
      <c r="C234" s="10">
        <v>20.350390711349199</v>
      </c>
      <c r="D234" t="s">
        <v>36</v>
      </c>
    </row>
    <row r="235" spans="1:4" x14ac:dyDescent="0.25">
      <c r="A235" t="s">
        <v>40</v>
      </c>
      <c r="B235">
        <v>2049</v>
      </c>
      <c r="C235" s="10">
        <v>18.8544212754454</v>
      </c>
      <c r="D235" t="s">
        <v>36</v>
      </c>
    </row>
    <row r="236" spans="1:4" x14ac:dyDescent="0.25">
      <c r="A236" t="s">
        <v>40</v>
      </c>
      <c r="B236">
        <v>2050</v>
      </c>
      <c r="C236" s="10">
        <v>17.355222215864099</v>
      </c>
      <c r="D236" t="s">
        <v>36</v>
      </c>
    </row>
    <row r="237" spans="1:4" x14ac:dyDescent="0.25">
      <c r="A237" t="s">
        <v>52</v>
      </c>
      <c r="B237">
        <v>2005</v>
      </c>
      <c r="C237" s="10">
        <v>0</v>
      </c>
      <c r="D237" t="s">
        <v>36</v>
      </c>
    </row>
    <row r="238" spans="1:4" x14ac:dyDescent="0.25">
      <c r="A238" t="s">
        <v>52</v>
      </c>
      <c r="B238">
        <v>2006</v>
      </c>
      <c r="C238" s="10">
        <v>0</v>
      </c>
      <c r="D238" t="s">
        <v>36</v>
      </c>
    </row>
    <row r="239" spans="1:4" x14ac:dyDescent="0.25">
      <c r="A239" t="s">
        <v>52</v>
      </c>
      <c r="B239">
        <v>2007</v>
      </c>
      <c r="C239" s="10">
        <v>0</v>
      </c>
      <c r="D239" t="s">
        <v>36</v>
      </c>
    </row>
    <row r="240" spans="1:4" x14ac:dyDescent="0.25">
      <c r="A240" t="s">
        <v>52</v>
      </c>
      <c r="B240">
        <v>2008</v>
      </c>
      <c r="C240" s="10">
        <v>0</v>
      </c>
      <c r="D240" t="s">
        <v>36</v>
      </c>
    </row>
    <row r="241" spans="1:4" x14ac:dyDescent="0.25">
      <c r="A241" t="s">
        <v>52</v>
      </c>
      <c r="B241">
        <v>2009</v>
      </c>
      <c r="C241" s="10">
        <v>0</v>
      </c>
      <c r="D241" t="s">
        <v>36</v>
      </c>
    </row>
    <row r="242" spans="1:4" x14ac:dyDescent="0.25">
      <c r="A242" t="s">
        <v>52</v>
      </c>
      <c r="B242">
        <v>2010</v>
      </c>
      <c r="C242" s="10">
        <v>0</v>
      </c>
      <c r="D242" t="s">
        <v>36</v>
      </c>
    </row>
    <row r="243" spans="1:4" x14ac:dyDescent="0.25">
      <c r="A243" t="s">
        <v>52</v>
      </c>
      <c r="B243">
        <v>2011</v>
      </c>
      <c r="C243" s="10">
        <v>0</v>
      </c>
      <c r="D243" t="s">
        <v>36</v>
      </c>
    </row>
    <row r="244" spans="1:4" x14ac:dyDescent="0.25">
      <c r="A244" t="s">
        <v>52</v>
      </c>
      <c r="B244">
        <v>2012</v>
      </c>
      <c r="C244" s="10">
        <v>0</v>
      </c>
      <c r="D244" t="s">
        <v>36</v>
      </c>
    </row>
    <row r="245" spans="1:4" x14ac:dyDescent="0.25">
      <c r="A245" t="s">
        <v>52</v>
      </c>
      <c r="B245">
        <v>2013</v>
      </c>
      <c r="C245" s="10">
        <v>0</v>
      </c>
      <c r="D245" t="s">
        <v>36</v>
      </c>
    </row>
    <row r="246" spans="1:4" x14ac:dyDescent="0.25">
      <c r="A246" t="s">
        <v>52</v>
      </c>
      <c r="B246">
        <v>2014</v>
      </c>
      <c r="C246" s="10">
        <v>0</v>
      </c>
      <c r="D246" t="s">
        <v>36</v>
      </c>
    </row>
    <row r="247" spans="1:4" x14ac:dyDescent="0.25">
      <c r="A247" t="s">
        <v>52</v>
      </c>
      <c r="B247">
        <v>2015</v>
      </c>
      <c r="C247" s="10">
        <v>0</v>
      </c>
      <c r="D247" t="s">
        <v>36</v>
      </c>
    </row>
    <row r="248" spans="1:4" x14ac:dyDescent="0.25">
      <c r="A248" t="s">
        <v>52</v>
      </c>
      <c r="B248">
        <v>2016</v>
      </c>
      <c r="C248" s="10">
        <v>0</v>
      </c>
      <c r="D248" t="s">
        <v>36</v>
      </c>
    </row>
    <row r="249" spans="1:4" x14ac:dyDescent="0.25">
      <c r="A249" t="s">
        <v>52</v>
      </c>
      <c r="B249">
        <v>2017</v>
      </c>
      <c r="C249" s="10">
        <v>0</v>
      </c>
      <c r="D249" t="s">
        <v>36</v>
      </c>
    </row>
    <row r="250" spans="1:4" x14ac:dyDescent="0.25">
      <c r="A250" t="s">
        <v>52</v>
      </c>
      <c r="B250">
        <v>2018</v>
      </c>
      <c r="C250" s="10">
        <v>0</v>
      </c>
      <c r="D250" t="s">
        <v>36</v>
      </c>
    </row>
    <row r="251" spans="1:4" x14ac:dyDescent="0.25">
      <c r="A251" t="s">
        <v>52</v>
      </c>
      <c r="B251">
        <v>2019</v>
      </c>
      <c r="C251" s="10">
        <v>0</v>
      </c>
      <c r="D251" t="s">
        <v>36</v>
      </c>
    </row>
    <row r="252" spans="1:4" x14ac:dyDescent="0.25">
      <c r="A252" t="s">
        <v>52</v>
      </c>
      <c r="B252">
        <v>2020</v>
      </c>
      <c r="C252" s="10">
        <v>0</v>
      </c>
      <c r="D252" t="s">
        <v>36</v>
      </c>
    </row>
    <row r="253" spans="1:4" x14ac:dyDescent="0.25">
      <c r="A253" t="s">
        <v>52</v>
      </c>
      <c r="B253">
        <v>2021</v>
      </c>
      <c r="C253" s="10">
        <v>0</v>
      </c>
      <c r="D253" t="s">
        <v>36</v>
      </c>
    </row>
    <row r="254" spans="1:4" x14ac:dyDescent="0.25">
      <c r="A254" t="s">
        <v>52</v>
      </c>
      <c r="B254">
        <v>2022</v>
      </c>
      <c r="C254" s="10">
        <v>1.131733E-3</v>
      </c>
      <c r="D254" t="s">
        <v>36</v>
      </c>
    </row>
    <row r="255" spans="1:4" x14ac:dyDescent="0.25">
      <c r="A255" t="s">
        <v>52</v>
      </c>
      <c r="B255">
        <v>2023</v>
      </c>
      <c r="C255" s="10">
        <v>3.1060799999999998E-4</v>
      </c>
      <c r="D255" t="s">
        <v>36</v>
      </c>
    </row>
    <row r="256" spans="1:4" x14ac:dyDescent="0.25">
      <c r="A256" t="s">
        <v>52</v>
      </c>
      <c r="B256">
        <v>2024</v>
      </c>
      <c r="C256" s="10">
        <v>6.7310900000000007E-2</v>
      </c>
      <c r="D256" t="s">
        <v>36</v>
      </c>
    </row>
    <row r="257" spans="1:4" x14ac:dyDescent="0.25">
      <c r="A257" t="s">
        <v>52</v>
      </c>
      <c r="B257">
        <v>2025</v>
      </c>
      <c r="C257" s="10">
        <v>0.16426199999999999</v>
      </c>
      <c r="D257" t="s">
        <v>36</v>
      </c>
    </row>
    <row r="258" spans="1:4" x14ac:dyDescent="0.25">
      <c r="A258" t="s">
        <v>52</v>
      </c>
      <c r="B258">
        <v>2026</v>
      </c>
      <c r="C258" s="10">
        <v>0.244863</v>
      </c>
      <c r="D258" t="s">
        <v>36</v>
      </c>
    </row>
    <row r="259" spans="1:4" x14ac:dyDescent="0.25">
      <c r="A259" t="s">
        <v>52</v>
      </c>
      <c r="B259">
        <v>2027</v>
      </c>
      <c r="C259" s="10">
        <v>0.30381200000000003</v>
      </c>
      <c r="D259" t="s">
        <v>36</v>
      </c>
    </row>
    <row r="260" spans="1:4" x14ac:dyDescent="0.25">
      <c r="A260" t="s">
        <v>52</v>
      </c>
      <c r="B260">
        <v>2028</v>
      </c>
      <c r="C260" s="10">
        <v>0.34479199999999999</v>
      </c>
      <c r="D260" t="s">
        <v>36</v>
      </c>
    </row>
    <row r="261" spans="1:4" x14ac:dyDescent="0.25">
      <c r="A261" t="s">
        <v>52</v>
      </c>
      <c r="B261">
        <v>2029</v>
      </c>
      <c r="C261" s="10">
        <v>0.41453600000000002</v>
      </c>
      <c r="D261" t="s">
        <v>36</v>
      </c>
    </row>
    <row r="262" spans="1:4" x14ac:dyDescent="0.25">
      <c r="A262" t="s">
        <v>52</v>
      </c>
      <c r="B262">
        <v>2030</v>
      </c>
      <c r="C262" s="10">
        <v>0.52949199999999896</v>
      </c>
      <c r="D262" t="s">
        <v>36</v>
      </c>
    </row>
    <row r="263" spans="1:4" x14ac:dyDescent="0.25">
      <c r="A263" t="s">
        <v>52</v>
      </c>
      <c r="B263">
        <v>2031</v>
      </c>
      <c r="C263" s="10">
        <v>0.42610899999999902</v>
      </c>
      <c r="D263" t="s">
        <v>36</v>
      </c>
    </row>
    <row r="264" spans="1:4" x14ac:dyDescent="0.25">
      <c r="A264" t="s">
        <v>52</v>
      </c>
      <c r="B264">
        <v>2032</v>
      </c>
      <c r="C264" s="10">
        <v>0.2005528</v>
      </c>
      <c r="D264" t="s">
        <v>36</v>
      </c>
    </row>
    <row r="265" spans="1:4" x14ac:dyDescent="0.25">
      <c r="A265" t="s">
        <v>52</v>
      </c>
      <c r="B265">
        <v>2033</v>
      </c>
      <c r="C265" s="10">
        <v>-1.2552999999999899E-2</v>
      </c>
      <c r="D265" t="s">
        <v>36</v>
      </c>
    </row>
    <row r="266" spans="1:4" x14ac:dyDescent="0.25">
      <c r="A266" t="s">
        <v>52</v>
      </c>
      <c r="B266">
        <v>2034</v>
      </c>
      <c r="C266" s="10">
        <v>-0.29884999999999901</v>
      </c>
      <c r="D266" t="s">
        <v>36</v>
      </c>
    </row>
    <row r="267" spans="1:4" x14ac:dyDescent="0.25">
      <c r="A267" t="s">
        <v>52</v>
      </c>
      <c r="B267">
        <v>2035</v>
      </c>
      <c r="C267" s="10">
        <v>-1.0398951999999999</v>
      </c>
      <c r="D267" t="s">
        <v>36</v>
      </c>
    </row>
    <row r="268" spans="1:4" x14ac:dyDescent="0.25">
      <c r="A268" t="s">
        <v>52</v>
      </c>
      <c r="B268">
        <v>2036</v>
      </c>
      <c r="C268" s="10">
        <v>-2.1287020000000001</v>
      </c>
      <c r="D268" t="s">
        <v>36</v>
      </c>
    </row>
    <row r="269" spans="1:4" x14ac:dyDescent="0.25">
      <c r="A269" t="s">
        <v>52</v>
      </c>
      <c r="B269">
        <v>2037</v>
      </c>
      <c r="C269" s="10">
        <v>-3.0827072000000002</v>
      </c>
      <c r="D269" t="s">
        <v>36</v>
      </c>
    </row>
    <row r="270" spans="1:4" x14ac:dyDescent="0.25">
      <c r="A270" t="s">
        <v>52</v>
      </c>
      <c r="B270">
        <v>2038</v>
      </c>
      <c r="C270" s="10">
        <v>-4.1835427999999997</v>
      </c>
      <c r="D270" t="s">
        <v>36</v>
      </c>
    </row>
    <row r="271" spans="1:4" x14ac:dyDescent="0.25">
      <c r="A271" t="s">
        <v>52</v>
      </c>
      <c r="B271">
        <v>2039</v>
      </c>
      <c r="C271" s="10">
        <v>-5.3947620000000001</v>
      </c>
      <c r="D271" t="s">
        <v>36</v>
      </c>
    </row>
    <row r="272" spans="1:4" x14ac:dyDescent="0.25">
      <c r="A272" t="s">
        <v>52</v>
      </c>
      <c r="B272">
        <v>2040</v>
      </c>
      <c r="C272" s="10">
        <v>-6.7094956000000003</v>
      </c>
      <c r="D272" t="s">
        <v>36</v>
      </c>
    </row>
    <row r="273" spans="1:4" x14ac:dyDescent="0.25">
      <c r="A273" t="s">
        <v>52</v>
      </c>
      <c r="B273">
        <v>2041</v>
      </c>
      <c r="C273" s="10">
        <v>-8.2663039999999999</v>
      </c>
      <c r="D273" t="s">
        <v>36</v>
      </c>
    </row>
    <row r="274" spans="1:4" x14ac:dyDescent="0.25">
      <c r="A274" t="s">
        <v>52</v>
      </c>
      <c r="B274">
        <v>2042</v>
      </c>
      <c r="C274" s="10">
        <v>-9.9409171999999995</v>
      </c>
      <c r="D274" t="s">
        <v>36</v>
      </c>
    </row>
    <row r="275" spans="1:4" x14ac:dyDescent="0.25">
      <c r="A275" t="s">
        <v>52</v>
      </c>
      <c r="B275">
        <v>2043</v>
      </c>
      <c r="C275" s="10">
        <v>-11.042158000000001</v>
      </c>
      <c r="D275" t="s">
        <v>36</v>
      </c>
    </row>
    <row r="276" spans="1:4" x14ac:dyDescent="0.25">
      <c r="A276" t="s">
        <v>52</v>
      </c>
      <c r="B276">
        <v>2044</v>
      </c>
      <c r="C276" s="10">
        <v>-12.122078800000001</v>
      </c>
      <c r="D276" t="s">
        <v>36</v>
      </c>
    </row>
    <row r="277" spans="1:4" x14ac:dyDescent="0.25">
      <c r="A277" t="s">
        <v>52</v>
      </c>
      <c r="B277">
        <v>2045</v>
      </c>
      <c r="C277" s="10">
        <v>-13.1658332</v>
      </c>
      <c r="D277" t="s">
        <v>36</v>
      </c>
    </row>
    <row r="278" spans="1:4" x14ac:dyDescent="0.25">
      <c r="A278" t="s">
        <v>52</v>
      </c>
      <c r="B278">
        <v>2046</v>
      </c>
      <c r="C278" s="10">
        <v>-14.586733199999999</v>
      </c>
      <c r="D278" t="s">
        <v>36</v>
      </c>
    </row>
    <row r="279" spans="1:4" x14ac:dyDescent="0.25">
      <c r="A279" t="s">
        <v>52</v>
      </c>
      <c r="B279">
        <v>2047</v>
      </c>
      <c r="C279" s="10">
        <v>-16.070814720000001</v>
      </c>
      <c r="D279" t="s">
        <v>36</v>
      </c>
    </row>
    <row r="280" spans="1:4" x14ac:dyDescent="0.25">
      <c r="A280" t="s">
        <v>52</v>
      </c>
      <c r="B280">
        <v>2048</v>
      </c>
      <c r="C280" s="10">
        <v>-17.601420560000001</v>
      </c>
      <c r="D280" t="s">
        <v>36</v>
      </c>
    </row>
    <row r="281" spans="1:4" x14ac:dyDescent="0.25">
      <c r="A281" t="s">
        <v>52</v>
      </c>
      <c r="B281">
        <v>2049</v>
      </c>
      <c r="C281" s="10">
        <v>-19.196153120000002</v>
      </c>
      <c r="D281" t="s">
        <v>36</v>
      </c>
    </row>
    <row r="282" spans="1:4" x14ac:dyDescent="0.25">
      <c r="A282" t="s">
        <v>52</v>
      </c>
      <c r="B282">
        <v>2050</v>
      </c>
      <c r="C282" s="10">
        <v>-20.7578472</v>
      </c>
      <c r="D282" t="s">
        <v>36</v>
      </c>
    </row>
    <row r="283" spans="1:4" x14ac:dyDescent="0.25">
      <c r="A283" t="s">
        <v>53</v>
      </c>
      <c r="B283">
        <v>2005</v>
      </c>
      <c r="C283" s="10">
        <v>0</v>
      </c>
      <c r="D283" t="s">
        <v>36</v>
      </c>
    </row>
    <row r="284" spans="1:4" x14ac:dyDescent="0.25">
      <c r="A284" t="s">
        <v>53</v>
      </c>
      <c r="B284">
        <v>2006</v>
      </c>
      <c r="C284" s="10">
        <v>0</v>
      </c>
      <c r="D284" t="s">
        <v>36</v>
      </c>
    </row>
    <row r="285" spans="1:4" x14ac:dyDescent="0.25">
      <c r="A285" t="s">
        <v>53</v>
      </c>
      <c r="B285">
        <v>2007</v>
      </c>
      <c r="C285" s="10">
        <v>0</v>
      </c>
      <c r="D285" t="s">
        <v>36</v>
      </c>
    </row>
    <row r="286" spans="1:4" x14ac:dyDescent="0.25">
      <c r="A286" t="s">
        <v>53</v>
      </c>
      <c r="B286">
        <v>2008</v>
      </c>
      <c r="C286" s="10">
        <v>0</v>
      </c>
      <c r="D286" t="s">
        <v>36</v>
      </c>
    </row>
    <row r="287" spans="1:4" x14ac:dyDescent="0.25">
      <c r="A287" t="s">
        <v>53</v>
      </c>
      <c r="B287">
        <v>2009</v>
      </c>
      <c r="C287" s="10">
        <v>0</v>
      </c>
      <c r="D287" t="s">
        <v>36</v>
      </c>
    </row>
    <row r="288" spans="1:4" x14ac:dyDescent="0.25">
      <c r="A288" t="s">
        <v>53</v>
      </c>
      <c r="B288">
        <v>2010</v>
      </c>
      <c r="C288" s="10">
        <v>0</v>
      </c>
      <c r="D288" t="s">
        <v>36</v>
      </c>
    </row>
    <row r="289" spans="1:4" x14ac:dyDescent="0.25">
      <c r="A289" t="s">
        <v>53</v>
      </c>
      <c r="B289">
        <v>2011</v>
      </c>
      <c r="C289" s="10">
        <v>0</v>
      </c>
      <c r="D289" t="s">
        <v>36</v>
      </c>
    </row>
    <row r="290" spans="1:4" x14ac:dyDescent="0.25">
      <c r="A290" t="s">
        <v>53</v>
      </c>
      <c r="B290">
        <v>2012</v>
      </c>
      <c r="C290" s="10">
        <v>0</v>
      </c>
      <c r="D290" t="s">
        <v>36</v>
      </c>
    </row>
    <row r="291" spans="1:4" x14ac:dyDescent="0.25">
      <c r="A291" t="s">
        <v>53</v>
      </c>
      <c r="B291">
        <v>2013</v>
      </c>
      <c r="C291" s="10">
        <v>0</v>
      </c>
      <c r="D291" t="s">
        <v>36</v>
      </c>
    </row>
    <row r="292" spans="1:4" x14ac:dyDescent="0.25">
      <c r="A292" t="s">
        <v>53</v>
      </c>
      <c r="B292">
        <v>2014</v>
      </c>
      <c r="C292" s="10">
        <v>0</v>
      </c>
      <c r="D292" t="s">
        <v>36</v>
      </c>
    </row>
    <row r="293" spans="1:4" x14ac:dyDescent="0.25">
      <c r="A293" t="s">
        <v>53</v>
      </c>
      <c r="B293">
        <v>2015</v>
      </c>
      <c r="C293" s="10">
        <v>0</v>
      </c>
      <c r="D293" t="s">
        <v>36</v>
      </c>
    </row>
    <row r="294" spans="1:4" x14ac:dyDescent="0.25">
      <c r="A294" t="s">
        <v>53</v>
      </c>
      <c r="B294">
        <v>2016</v>
      </c>
      <c r="C294" s="10">
        <v>0</v>
      </c>
      <c r="D294" t="s">
        <v>36</v>
      </c>
    </row>
    <row r="295" spans="1:4" x14ac:dyDescent="0.25">
      <c r="A295" t="s">
        <v>53</v>
      </c>
      <c r="B295">
        <v>2017</v>
      </c>
      <c r="C295" s="10">
        <v>0</v>
      </c>
      <c r="D295" t="s">
        <v>36</v>
      </c>
    </row>
    <row r="296" spans="1:4" x14ac:dyDescent="0.25">
      <c r="A296" t="s">
        <v>53</v>
      </c>
      <c r="B296">
        <v>2018</v>
      </c>
      <c r="C296" s="10">
        <v>0</v>
      </c>
      <c r="D296" t="s">
        <v>36</v>
      </c>
    </row>
    <row r="297" spans="1:4" x14ac:dyDescent="0.25">
      <c r="A297" t="s">
        <v>53</v>
      </c>
      <c r="B297">
        <v>2019</v>
      </c>
      <c r="C297" s="10">
        <v>0</v>
      </c>
      <c r="D297" t="s">
        <v>36</v>
      </c>
    </row>
    <row r="298" spans="1:4" x14ac:dyDescent="0.25">
      <c r="A298" t="s">
        <v>53</v>
      </c>
      <c r="B298">
        <v>2020</v>
      </c>
      <c r="C298" s="10">
        <v>0</v>
      </c>
      <c r="D298" t="s">
        <v>36</v>
      </c>
    </row>
    <row r="299" spans="1:4" x14ac:dyDescent="0.25">
      <c r="A299" t="s">
        <v>53</v>
      </c>
      <c r="B299">
        <v>2021</v>
      </c>
      <c r="C299" s="10">
        <v>0</v>
      </c>
      <c r="D299" t="s">
        <v>36</v>
      </c>
    </row>
    <row r="300" spans="1:4" x14ac:dyDescent="0.25">
      <c r="A300" t="s">
        <v>53</v>
      </c>
      <c r="B300">
        <v>2022</v>
      </c>
      <c r="C300" s="10">
        <v>0</v>
      </c>
      <c r="D300" t="s">
        <v>36</v>
      </c>
    </row>
    <row r="301" spans="1:4" x14ac:dyDescent="0.25">
      <c r="A301" t="s">
        <v>53</v>
      </c>
      <c r="B301">
        <v>2023</v>
      </c>
      <c r="C301" s="10">
        <v>-3.4773698400141301E-13</v>
      </c>
      <c r="D301" t="s">
        <v>36</v>
      </c>
    </row>
    <row r="302" spans="1:4" x14ac:dyDescent="0.25">
      <c r="A302" t="s">
        <v>53</v>
      </c>
      <c r="B302">
        <v>2024</v>
      </c>
      <c r="C302" s="10">
        <v>-2.2949938402339299E-10</v>
      </c>
      <c r="D302" t="s">
        <v>36</v>
      </c>
    </row>
    <row r="303" spans="1:4" x14ac:dyDescent="0.25">
      <c r="A303" t="s">
        <v>53</v>
      </c>
      <c r="B303">
        <v>2025</v>
      </c>
      <c r="C303" s="10">
        <v>-1.8075978554566201E-8</v>
      </c>
      <c r="D303" t="s">
        <v>36</v>
      </c>
    </row>
    <row r="304" spans="1:4" x14ac:dyDescent="0.25">
      <c r="A304" t="s">
        <v>53</v>
      </c>
      <c r="B304">
        <v>2026</v>
      </c>
      <c r="C304" s="10">
        <v>-4.1985869081976602E-7</v>
      </c>
      <c r="D304" t="s">
        <v>36</v>
      </c>
    </row>
    <row r="305" spans="1:4" x14ac:dyDescent="0.25">
      <c r="A305" t="s">
        <v>53</v>
      </c>
      <c r="B305">
        <v>2027</v>
      </c>
      <c r="C305" s="10">
        <v>-4.6080934433074798E-6</v>
      </c>
      <c r="D305" t="s">
        <v>36</v>
      </c>
    </row>
    <row r="306" spans="1:4" x14ac:dyDescent="0.25">
      <c r="A306" t="s">
        <v>53</v>
      </c>
      <c r="B306">
        <v>2028</v>
      </c>
      <c r="C306" s="10">
        <v>-3.0764980565293099E-5</v>
      </c>
      <c r="D306" t="s">
        <v>36</v>
      </c>
    </row>
    <row r="307" spans="1:4" x14ac:dyDescent="0.25">
      <c r="A307" t="s">
        <v>53</v>
      </c>
      <c r="B307">
        <v>2029</v>
      </c>
      <c r="C307" s="10">
        <v>-1.45878800430872E-4</v>
      </c>
      <c r="D307" t="s">
        <v>36</v>
      </c>
    </row>
    <row r="308" spans="1:4" x14ac:dyDescent="0.25">
      <c r="A308" t="s">
        <v>53</v>
      </c>
      <c r="B308">
        <v>2030</v>
      </c>
      <c r="C308" s="10">
        <v>-5.4004658931170997E-4</v>
      </c>
      <c r="D308" t="s">
        <v>36</v>
      </c>
    </row>
    <row r="309" spans="1:4" x14ac:dyDescent="0.25">
      <c r="A309" t="s">
        <v>53</v>
      </c>
      <c r="B309">
        <v>2031</v>
      </c>
      <c r="C309" s="10">
        <v>-2.4950708543660699E-3</v>
      </c>
      <c r="D309" t="s">
        <v>36</v>
      </c>
    </row>
    <row r="310" spans="1:4" x14ac:dyDescent="0.25">
      <c r="A310" t="s">
        <v>53</v>
      </c>
      <c r="B310">
        <v>2032</v>
      </c>
      <c r="C310" s="10">
        <v>-9.74688374933768E-3</v>
      </c>
      <c r="D310" t="s">
        <v>36</v>
      </c>
    </row>
    <row r="311" spans="1:4" x14ac:dyDescent="0.25">
      <c r="A311" t="s">
        <v>53</v>
      </c>
      <c r="B311">
        <v>2033</v>
      </c>
      <c r="C311" s="10">
        <v>-3.13608102170881E-2</v>
      </c>
      <c r="D311" t="s">
        <v>36</v>
      </c>
    </row>
    <row r="312" spans="1:4" x14ac:dyDescent="0.25">
      <c r="A312" t="s">
        <v>53</v>
      </c>
      <c r="B312">
        <v>2034</v>
      </c>
      <c r="C312" s="10">
        <v>-8.5732495302907996E-2</v>
      </c>
      <c r="D312" t="s">
        <v>36</v>
      </c>
    </row>
    <row r="313" spans="1:4" x14ac:dyDescent="0.25">
      <c r="A313" t="s">
        <v>53</v>
      </c>
      <c r="B313">
        <v>2035</v>
      </c>
      <c r="C313" s="10">
        <v>-0.20521628961825</v>
      </c>
      <c r="D313" t="s">
        <v>36</v>
      </c>
    </row>
    <row r="314" spans="1:4" x14ac:dyDescent="0.25">
      <c r="A314" t="s">
        <v>53</v>
      </c>
      <c r="B314">
        <v>2036</v>
      </c>
      <c r="C314" s="10">
        <v>-0.43533742083842097</v>
      </c>
      <c r="D314" t="s">
        <v>36</v>
      </c>
    </row>
    <row r="315" spans="1:4" x14ac:dyDescent="0.25">
      <c r="A315" t="s">
        <v>53</v>
      </c>
      <c r="B315">
        <v>2037</v>
      </c>
      <c r="C315" s="10">
        <v>-0.84041894659155003</v>
      </c>
      <c r="D315" t="s">
        <v>36</v>
      </c>
    </row>
    <row r="316" spans="1:4" x14ac:dyDescent="0.25">
      <c r="A316" t="s">
        <v>53</v>
      </c>
      <c r="B316">
        <v>2038</v>
      </c>
      <c r="C316" s="10">
        <v>-1.5004054695282101</v>
      </c>
      <c r="D316" t="s">
        <v>36</v>
      </c>
    </row>
    <row r="317" spans="1:4" x14ac:dyDescent="0.25">
      <c r="A317" t="s">
        <v>53</v>
      </c>
      <c r="B317">
        <v>2039</v>
      </c>
      <c r="C317" s="10">
        <v>-2.5052157464014502</v>
      </c>
      <c r="D317" t="s">
        <v>36</v>
      </c>
    </row>
    <row r="318" spans="1:4" x14ac:dyDescent="0.25">
      <c r="A318" t="s">
        <v>53</v>
      </c>
      <c r="B318">
        <v>2040</v>
      </c>
      <c r="C318" s="10">
        <v>-3.94572314126924</v>
      </c>
      <c r="D318" t="s">
        <v>36</v>
      </c>
    </row>
    <row r="319" spans="1:4" x14ac:dyDescent="0.25">
      <c r="A319" t="s">
        <v>53</v>
      </c>
      <c r="B319">
        <v>2041</v>
      </c>
      <c r="C319" s="10">
        <v>-5.8238776938288197</v>
      </c>
      <c r="D319" t="s">
        <v>36</v>
      </c>
    </row>
    <row r="320" spans="1:4" x14ac:dyDescent="0.25">
      <c r="A320" t="s">
        <v>53</v>
      </c>
      <c r="B320">
        <v>2042</v>
      </c>
      <c r="C320" s="10">
        <v>-8.1907389923897096</v>
      </c>
      <c r="D320" t="s">
        <v>36</v>
      </c>
    </row>
    <row r="321" spans="1:4" x14ac:dyDescent="0.25">
      <c r="A321" t="s">
        <v>53</v>
      </c>
      <c r="B321">
        <v>2043</v>
      </c>
      <c r="C321" s="10">
        <v>-11.082622133393899</v>
      </c>
      <c r="D321" t="s">
        <v>36</v>
      </c>
    </row>
    <row r="322" spans="1:4" x14ac:dyDescent="0.25">
      <c r="A322" t="s">
        <v>53</v>
      </c>
      <c r="B322">
        <v>2044</v>
      </c>
      <c r="C322" s="10">
        <v>-14.518999469635199</v>
      </c>
      <c r="D322" t="s">
        <v>36</v>
      </c>
    </row>
    <row r="323" spans="1:4" x14ac:dyDescent="0.25">
      <c r="A323" t="s">
        <v>53</v>
      </c>
      <c r="B323">
        <v>2045</v>
      </c>
      <c r="C323" s="10">
        <v>-18.5025741540308</v>
      </c>
      <c r="D323" t="s">
        <v>36</v>
      </c>
    </row>
    <row r="324" spans="1:4" x14ac:dyDescent="0.25">
      <c r="A324" t="s">
        <v>53</v>
      </c>
      <c r="B324">
        <v>2046</v>
      </c>
      <c r="C324" s="10">
        <v>-23.021178404502098</v>
      </c>
      <c r="D324" t="s">
        <v>36</v>
      </c>
    </row>
    <row r="325" spans="1:4" x14ac:dyDescent="0.25">
      <c r="A325" t="s">
        <v>53</v>
      </c>
      <c r="B325">
        <v>2047</v>
      </c>
      <c r="C325" s="10">
        <v>-28.050831321375899</v>
      </c>
      <c r="D325" t="s">
        <v>36</v>
      </c>
    </row>
    <row r="326" spans="1:4" x14ac:dyDescent="0.25">
      <c r="A326" t="s">
        <v>53</v>
      </c>
      <c r="B326">
        <v>2048</v>
      </c>
      <c r="C326" s="10">
        <v>-33.559232293056702</v>
      </c>
      <c r="D326" t="s">
        <v>36</v>
      </c>
    </row>
    <row r="327" spans="1:4" x14ac:dyDescent="0.25">
      <c r="A327" t="s">
        <v>53</v>
      </c>
      <c r="B327">
        <v>2049</v>
      </c>
      <c r="C327" s="10">
        <v>-39.509104151552499</v>
      </c>
      <c r="D327" t="s">
        <v>36</v>
      </c>
    </row>
    <row r="328" spans="1:4" x14ac:dyDescent="0.25">
      <c r="A328" t="s">
        <v>53</v>
      </c>
      <c r="B328">
        <v>2050</v>
      </c>
      <c r="C328" s="10">
        <v>-45.8610233992747</v>
      </c>
      <c r="D328" t="s">
        <v>36</v>
      </c>
    </row>
    <row r="329" spans="1:4" x14ac:dyDescent="0.25">
      <c r="A329" t="s">
        <v>54</v>
      </c>
      <c r="B329">
        <v>2005</v>
      </c>
      <c r="C329" s="10">
        <v>63.607138800086403</v>
      </c>
      <c r="D329" t="s">
        <v>36</v>
      </c>
    </row>
    <row r="330" spans="1:4" x14ac:dyDescent="0.25">
      <c r="A330" t="s">
        <v>54</v>
      </c>
      <c r="B330">
        <v>2006</v>
      </c>
      <c r="C330" s="10">
        <v>62.267414997720202</v>
      </c>
      <c r="D330" t="s">
        <v>36</v>
      </c>
    </row>
    <row r="331" spans="1:4" x14ac:dyDescent="0.25">
      <c r="A331" t="s">
        <v>54</v>
      </c>
      <c r="B331">
        <v>2007</v>
      </c>
      <c r="C331" s="10">
        <v>62.442062634698701</v>
      </c>
      <c r="D331" t="s">
        <v>36</v>
      </c>
    </row>
    <row r="332" spans="1:4" x14ac:dyDescent="0.25">
      <c r="A332" t="s">
        <v>54</v>
      </c>
      <c r="B332">
        <v>2008</v>
      </c>
      <c r="C332" s="10">
        <v>61.9120689260359</v>
      </c>
      <c r="D332" t="s">
        <v>36</v>
      </c>
    </row>
    <row r="333" spans="1:4" x14ac:dyDescent="0.25">
      <c r="A333" t="s">
        <v>54</v>
      </c>
      <c r="B333">
        <v>2009</v>
      </c>
      <c r="C333" s="10">
        <v>59.1714603393537</v>
      </c>
      <c r="D333" t="s">
        <v>36</v>
      </c>
    </row>
    <row r="334" spans="1:4" x14ac:dyDescent="0.25">
      <c r="A334" t="s">
        <v>54</v>
      </c>
      <c r="B334">
        <v>2010</v>
      </c>
      <c r="C334" s="10">
        <v>59.369273710001302</v>
      </c>
      <c r="D334" t="s">
        <v>36</v>
      </c>
    </row>
    <row r="335" spans="1:4" x14ac:dyDescent="0.25">
      <c r="A335" t="s">
        <v>54</v>
      </c>
      <c r="B335">
        <v>2011</v>
      </c>
      <c r="C335" s="10">
        <v>60.20407743074</v>
      </c>
      <c r="D335" t="s">
        <v>36</v>
      </c>
    </row>
    <row r="336" spans="1:4" x14ac:dyDescent="0.25">
      <c r="A336" t="s">
        <v>54</v>
      </c>
      <c r="B336">
        <v>2012</v>
      </c>
      <c r="C336" s="10">
        <v>62.483852498285103</v>
      </c>
      <c r="D336" t="s">
        <v>36</v>
      </c>
    </row>
    <row r="337" spans="1:4" x14ac:dyDescent="0.25">
      <c r="A337" t="s">
        <v>54</v>
      </c>
      <c r="B337">
        <v>2013</v>
      </c>
      <c r="C337" s="10">
        <v>64.378236021237399</v>
      </c>
      <c r="D337" t="s">
        <v>36</v>
      </c>
    </row>
    <row r="338" spans="1:4" x14ac:dyDescent="0.25">
      <c r="A338" t="s">
        <v>54</v>
      </c>
      <c r="B338">
        <v>2014</v>
      </c>
      <c r="C338" s="10">
        <v>63.391208907914503</v>
      </c>
      <c r="D338" t="s">
        <v>36</v>
      </c>
    </row>
    <row r="339" spans="1:4" x14ac:dyDescent="0.25">
      <c r="A339" t="s">
        <v>54</v>
      </c>
      <c r="B339">
        <v>2015</v>
      </c>
      <c r="C339" s="10">
        <v>65.0173088842716</v>
      </c>
      <c r="D339" t="s">
        <v>36</v>
      </c>
    </row>
    <row r="340" spans="1:4" x14ac:dyDescent="0.25">
      <c r="A340" t="s">
        <v>54</v>
      </c>
      <c r="B340">
        <v>2016</v>
      </c>
      <c r="C340" s="10">
        <v>66.023840572132499</v>
      </c>
      <c r="D340" t="s">
        <v>36</v>
      </c>
    </row>
    <row r="341" spans="1:4" x14ac:dyDescent="0.25">
      <c r="A341" t="s">
        <v>54</v>
      </c>
      <c r="B341">
        <v>2017</v>
      </c>
      <c r="C341" s="10">
        <v>66.507168107254202</v>
      </c>
      <c r="D341" t="s">
        <v>36</v>
      </c>
    </row>
    <row r="342" spans="1:4" x14ac:dyDescent="0.25">
      <c r="A342" t="s">
        <v>54</v>
      </c>
      <c r="B342">
        <v>2018</v>
      </c>
      <c r="C342" s="10">
        <v>68.537423349220802</v>
      </c>
      <c r="D342" t="s">
        <v>36</v>
      </c>
    </row>
    <row r="343" spans="1:4" x14ac:dyDescent="0.25">
      <c r="A343" t="s">
        <v>54</v>
      </c>
      <c r="B343">
        <v>2019</v>
      </c>
      <c r="C343" s="10">
        <v>68.962670135905498</v>
      </c>
      <c r="D343" t="s">
        <v>36</v>
      </c>
    </row>
    <row r="344" spans="1:4" x14ac:dyDescent="0.25">
      <c r="A344" t="s">
        <v>54</v>
      </c>
      <c r="B344">
        <v>2020</v>
      </c>
      <c r="C344" s="10">
        <v>69.778456735136402</v>
      </c>
      <c r="D344" t="s">
        <v>36</v>
      </c>
    </row>
    <row r="345" spans="1:4" x14ac:dyDescent="0.25">
      <c r="A345" t="s">
        <v>54</v>
      </c>
      <c r="B345">
        <v>2021</v>
      </c>
      <c r="C345" s="10">
        <v>68.5168220156622</v>
      </c>
      <c r="D345" t="s">
        <v>36</v>
      </c>
    </row>
    <row r="346" spans="1:4" x14ac:dyDescent="0.25">
      <c r="A346" t="s">
        <v>54</v>
      </c>
      <c r="B346">
        <v>2022</v>
      </c>
      <c r="C346" s="10">
        <v>70.791529771526498</v>
      </c>
      <c r="D346" t="s">
        <v>36</v>
      </c>
    </row>
    <row r="347" spans="1:4" x14ac:dyDescent="0.25">
      <c r="A347" t="s">
        <v>54</v>
      </c>
      <c r="B347">
        <v>2023</v>
      </c>
      <c r="C347" s="10">
        <v>71.019135310294899</v>
      </c>
      <c r="D347" t="s">
        <v>36</v>
      </c>
    </row>
    <row r="348" spans="1:4" x14ac:dyDescent="0.25">
      <c r="A348" t="s">
        <v>54</v>
      </c>
      <c r="B348">
        <v>2024</v>
      </c>
      <c r="C348" s="10">
        <v>69.4769635939181</v>
      </c>
      <c r="D348" t="s">
        <v>36</v>
      </c>
    </row>
    <row r="349" spans="1:4" x14ac:dyDescent="0.25">
      <c r="A349" t="s">
        <v>54</v>
      </c>
      <c r="B349">
        <v>2025</v>
      </c>
      <c r="C349" s="10">
        <v>68.4561510452249</v>
      </c>
      <c r="D349" t="s">
        <v>36</v>
      </c>
    </row>
    <row r="350" spans="1:4" x14ac:dyDescent="0.25">
      <c r="A350" t="s">
        <v>54</v>
      </c>
      <c r="B350">
        <v>2026</v>
      </c>
      <c r="C350" s="10">
        <v>68.120261366968904</v>
      </c>
      <c r="D350" t="s">
        <v>36</v>
      </c>
    </row>
    <row r="351" spans="1:4" x14ac:dyDescent="0.25">
      <c r="A351" t="s">
        <v>54</v>
      </c>
      <c r="B351">
        <v>2027</v>
      </c>
      <c r="C351" s="10">
        <v>67.666104133240097</v>
      </c>
      <c r="D351" t="s">
        <v>36</v>
      </c>
    </row>
    <row r="352" spans="1:4" x14ac:dyDescent="0.25">
      <c r="A352" t="s">
        <v>54</v>
      </c>
      <c r="B352">
        <v>2028</v>
      </c>
      <c r="C352" s="10">
        <v>67.427639682995505</v>
      </c>
      <c r="D352" t="s">
        <v>36</v>
      </c>
    </row>
    <row r="353" spans="1:4" x14ac:dyDescent="0.25">
      <c r="A353" t="s">
        <v>54</v>
      </c>
      <c r="B353">
        <v>2029</v>
      </c>
      <c r="C353" s="10">
        <v>67.270277149060306</v>
      </c>
      <c r="D353" t="s">
        <v>36</v>
      </c>
    </row>
    <row r="354" spans="1:4" x14ac:dyDescent="0.25">
      <c r="A354" t="s">
        <v>54</v>
      </c>
      <c r="B354">
        <v>2030</v>
      </c>
      <c r="C354" s="10">
        <v>66.990648008699097</v>
      </c>
      <c r="D354" t="s">
        <v>36</v>
      </c>
    </row>
    <row r="355" spans="1:4" x14ac:dyDescent="0.25">
      <c r="A355" t="s">
        <v>54</v>
      </c>
      <c r="B355">
        <v>2031</v>
      </c>
      <c r="C355" s="10">
        <v>66.768002349922298</v>
      </c>
      <c r="D355" t="s">
        <v>36</v>
      </c>
    </row>
    <row r="356" spans="1:4" x14ac:dyDescent="0.25">
      <c r="A356" t="s">
        <v>54</v>
      </c>
      <c r="B356">
        <v>2032</v>
      </c>
      <c r="C356" s="10">
        <v>66.434186565177598</v>
      </c>
      <c r="D356" t="s">
        <v>36</v>
      </c>
    </row>
    <row r="357" spans="1:4" x14ac:dyDescent="0.25">
      <c r="A357" t="s">
        <v>54</v>
      </c>
      <c r="B357">
        <v>2033</v>
      </c>
      <c r="C357" s="10">
        <v>65.956030293619904</v>
      </c>
      <c r="D357" t="s">
        <v>36</v>
      </c>
    </row>
    <row r="358" spans="1:4" x14ac:dyDescent="0.25">
      <c r="A358" t="s">
        <v>54</v>
      </c>
      <c r="B358">
        <v>2034</v>
      </c>
      <c r="C358" s="10">
        <v>65.253564640626607</v>
      </c>
      <c r="D358" t="s">
        <v>36</v>
      </c>
    </row>
    <row r="359" spans="1:4" x14ac:dyDescent="0.25">
      <c r="A359" t="s">
        <v>54</v>
      </c>
      <c r="B359">
        <v>2035</v>
      </c>
      <c r="C359" s="10">
        <v>64.364446415187302</v>
      </c>
      <c r="D359" t="s">
        <v>36</v>
      </c>
    </row>
    <row r="360" spans="1:4" x14ac:dyDescent="0.25">
      <c r="A360" t="s">
        <v>54</v>
      </c>
      <c r="B360">
        <v>2036</v>
      </c>
      <c r="C360" s="10">
        <v>63.288402350111802</v>
      </c>
      <c r="D360" t="s">
        <v>36</v>
      </c>
    </row>
    <row r="361" spans="1:4" x14ac:dyDescent="0.25">
      <c r="A361" t="s">
        <v>54</v>
      </c>
      <c r="B361">
        <v>2037</v>
      </c>
      <c r="C361" s="10">
        <v>62.112708254402897</v>
      </c>
      <c r="D361" t="s">
        <v>36</v>
      </c>
    </row>
    <row r="362" spans="1:4" x14ac:dyDescent="0.25">
      <c r="A362" t="s">
        <v>54</v>
      </c>
      <c r="B362">
        <v>2038</v>
      </c>
      <c r="C362" s="10">
        <v>60.901450893224897</v>
      </c>
      <c r="D362" t="s">
        <v>36</v>
      </c>
    </row>
    <row r="363" spans="1:4" x14ac:dyDescent="0.25">
      <c r="A363" t="s">
        <v>54</v>
      </c>
      <c r="B363">
        <v>2039</v>
      </c>
      <c r="C363" s="10">
        <v>59.723406095662298</v>
      </c>
      <c r="D363" t="s">
        <v>36</v>
      </c>
    </row>
    <row r="364" spans="1:4" x14ac:dyDescent="0.25">
      <c r="A364" t="s">
        <v>54</v>
      </c>
      <c r="B364">
        <v>2040</v>
      </c>
      <c r="C364" s="10">
        <v>58.598712268091703</v>
      </c>
      <c r="D364" t="s">
        <v>36</v>
      </c>
    </row>
    <row r="365" spans="1:4" x14ac:dyDescent="0.25">
      <c r="A365" t="s">
        <v>54</v>
      </c>
      <c r="B365">
        <v>2041</v>
      </c>
      <c r="C365" s="10">
        <v>57.5162729214805</v>
      </c>
      <c r="D365" t="s">
        <v>36</v>
      </c>
    </row>
    <row r="366" spans="1:4" x14ac:dyDescent="0.25">
      <c r="A366" t="s">
        <v>54</v>
      </c>
      <c r="B366">
        <v>2042</v>
      </c>
      <c r="C366" s="10">
        <v>56.502946969531401</v>
      </c>
      <c r="D366" t="s">
        <v>36</v>
      </c>
    </row>
    <row r="367" spans="1:4" x14ac:dyDescent="0.25">
      <c r="A367" t="s">
        <v>54</v>
      </c>
      <c r="B367">
        <v>2043</v>
      </c>
      <c r="C367" s="10">
        <v>55.545357713505602</v>
      </c>
      <c r="D367" t="s">
        <v>36</v>
      </c>
    </row>
    <row r="368" spans="1:4" x14ac:dyDescent="0.25">
      <c r="A368" t="s">
        <v>54</v>
      </c>
      <c r="B368">
        <v>2044</v>
      </c>
      <c r="C368" s="10">
        <v>54.664893030544199</v>
      </c>
      <c r="D368" t="s">
        <v>36</v>
      </c>
    </row>
    <row r="369" spans="1:4" x14ac:dyDescent="0.25">
      <c r="A369" t="s">
        <v>54</v>
      </c>
      <c r="B369">
        <v>2045</v>
      </c>
      <c r="C369" s="10">
        <v>53.777155309761902</v>
      </c>
      <c r="D369" t="s">
        <v>36</v>
      </c>
    </row>
    <row r="370" spans="1:4" x14ac:dyDescent="0.25">
      <c r="A370" t="s">
        <v>54</v>
      </c>
      <c r="B370">
        <v>2046</v>
      </c>
      <c r="C370" s="10">
        <v>52.918354594144901</v>
      </c>
      <c r="D370" t="s">
        <v>36</v>
      </c>
    </row>
    <row r="371" spans="1:4" x14ac:dyDescent="0.25">
      <c r="A371" t="s">
        <v>54</v>
      </c>
      <c r="B371">
        <v>2047</v>
      </c>
      <c r="C371" s="10">
        <v>52.154000809284398</v>
      </c>
      <c r="D371" t="s">
        <v>36</v>
      </c>
    </row>
    <row r="372" spans="1:4" x14ac:dyDescent="0.25">
      <c r="A372" t="s">
        <v>54</v>
      </c>
      <c r="B372">
        <v>2048</v>
      </c>
      <c r="C372" s="10">
        <v>51.455430743387097</v>
      </c>
      <c r="D372" t="s">
        <v>36</v>
      </c>
    </row>
    <row r="373" spans="1:4" x14ac:dyDescent="0.25">
      <c r="A373" t="s">
        <v>54</v>
      </c>
      <c r="B373">
        <v>2049</v>
      </c>
      <c r="C373" s="10">
        <v>50.816868260039399</v>
      </c>
      <c r="D373" t="s">
        <v>36</v>
      </c>
    </row>
    <row r="374" spans="1:4" x14ac:dyDescent="0.25">
      <c r="A374" t="s">
        <v>54</v>
      </c>
      <c r="B374">
        <v>2050</v>
      </c>
      <c r="C374" s="10">
        <v>50.196733687339602</v>
      </c>
      <c r="D374" t="s">
        <v>36</v>
      </c>
    </row>
    <row r="375" spans="1:4" x14ac:dyDescent="0.25">
      <c r="A375" t="s">
        <v>54</v>
      </c>
      <c r="B375">
        <v>2005</v>
      </c>
      <c r="C375" s="10">
        <v>52.065633438994702</v>
      </c>
      <c r="D375" t="s">
        <v>36</v>
      </c>
    </row>
    <row r="376" spans="1:4" x14ac:dyDescent="0.25">
      <c r="A376" t="s">
        <v>54</v>
      </c>
      <c r="B376">
        <v>2006</v>
      </c>
      <c r="C376" s="10">
        <v>50.679105693250101</v>
      </c>
      <c r="D376" t="s">
        <v>36</v>
      </c>
    </row>
    <row r="377" spans="1:4" x14ac:dyDescent="0.25">
      <c r="A377" t="s">
        <v>54</v>
      </c>
      <c r="B377">
        <v>2007</v>
      </c>
      <c r="C377" s="10">
        <v>50.569105369313199</v>
      </c>
      <c r="D377" t="s">
        <v>36</v>
      </c>
    </row>
    <row r="378" spans="1:4" x14ac:dyDescent="0.25">
      <c r="A378" t="s">
        <v>54</v>
      </c>
      <c r="B378">
        <v>2008</v>
      </c>
      <c r="C378" s="10">
        <v>48.9365896629537</v>
      </c>
      <c r="D378" t="s">
        <v>36</v>
      </c>
    </row>
    <row r="379" spans="1:4" x14ac:dyDescent="0.25">
      <c r="A379" t="s">
        <v>54</v>
      </c>
      <c r="B379">
        <v>2009</v>
      </c>
      <c r="C379" s="10">
        <v>44.402886666936297</v>
      </c>
      <c r="D379" t="s">
        <v>36</v>
      </c>
    </row>
    <row r="380" spans="1:4" x14ac:dyDescent="0.25">
      <c r="A380" t="s">
        <v>54</v>
      </c>
      <c r="B380">
        <v>2010</v>
      </c>
      <c r="C380" s="10">
        <v>45.881437671006204</v>
      </c>
      <c r="D380" t="s">
        <v>36</v>
      </c>
    </row>
    <row r="381" spans="1:4" x14ac:dyDescent="0.25">
      <c r="A381" t="s">
        <v>54</v>
      </c>
      <c r="B381">
        <v>2011</v>
      </c>
      <c r="C381" s="10">
        <v>47.217337918196598</v>
      </c>
      <c r="D381" t="s">
        <v>36</v>
      </c>
    </row>
    <row r="382" spans="1:4" x14ac:dyDescent="0.25">
      <c r="A382" t="s">
        <v>54</v>
      </c>
      <c r="B382">
        <v>2012</v>
      </c>
      <c r="C382" s="10">
        <v>47.459110413118502</v>
      </c>
      <c r="D382" t="s">
        <v>36</v>
      </c>
    </row>
    <row r="383" spans="1:4" x14ac:dyDescent="0.25">
      <c r="A383" t="s">
        <v>54</v>
      </c>
      <c r="B383">
        <v>2013</v>
      </c>
      <c r="C383" s="10">
        <v>48.906714686070998</v>
      </c>
      <c r="D383" t="s">
        <v>36</v>
      </c>
    </row>
    <row r="384" spans="1:4" x14ac:dyDescent="0.25">
      <c r="A384" t="s">
        <v>54</v>
      </c>
      <c r="B384">
        <v>2014</v>
      </c>
      <c r="C384" s="10">
        <v>46.331054769412397</v>
      </c>
      <c r="D384" t="s">
        <v>36</v>
      </c>
    </row>
    <row r="385" spans="1:4" x14ac:dyDescent="0.25">
      <c r="A385" t="s">
        <v>54</v>
      </c>
      <c r="B385">
        <v>2015</v>
      </c>
      <c r="C385" s="10">
        <v>47.453175995385202</v>
      </c>
      <c r="D385" t="s">
        <v>36</v>
      </c>
    </row>
    <row r="386" spans="1:4" x14ac:dyDescent="0.25">
      <c r="A386" t="s">
        <v>54</v>
      </c>
      <c r="B386">
        <v>2016</v>
      </c>
      <c r="C386" s="10">
        <v>47.9884430799707</v>
      </c>
      <c r="D386" t="s">
        <v>36</v>
      </c>
    </row>
    <row r="387" spans="1:4" x14ac:dyDescent="0.25">
      <c r="A387" t="s">
        <v>54</v>
      </c>
      <c r="B387">
        <v>2017</v>
      </c>
      <c r="C387" s="10">
        <v>48.702804723960298</v>
      </c>
      <c r="D387" t="s">
        <v>36</v>
      </c>
    </row>
    <row r="388" spans="1:4" x14ac:dyDescent="0.25">
      <c r="A388" t="s">
        <v>54</v>
      </c>
      <c r="B388">
        <v>2018</v>
      </c>
      <c r="C388" s="10">
        <v>49.593698387043702</v>
      </c>
      <c r="D388" t="s">
        <v>36</v>
      </c>
    </row>
    <row r="389" spans="1:4" x14ac:dyDescent="0.25">
      <c r="A389" t="s">
        <v>54</v>
      </c>
      <c r="B389">
        <v>2019</v>
      </c>
      <c r="C389" s="10">
        <v>49.567432569041003</v>
      </c>
      <c r="D389" t="s">
        <v>36</v>
      </c>
    </row>
    <row r="390" spans="1:4" x14ac:dyDescent="0.25">
      <c r="A390" t="s">
        <v>54</v>
      </c>
      <c r="B390">
        <v>2020</v>
      </c>
      <c r="C390" s="10">
        <v>46.057254449616302</v>
      </c>
      <c r="D390" t="s">
        <v>36</v>
      </c>
    </row>
    <row r="391" spans="1:4" x14ac:dyDescent="0.25">
      <c r="A391" t="s">
        <v>54</v>
      </c>
      <c r="B391">
        <v>2021</v>
      </c>
      <c r="C391" s="10">
        <v>46.9838046490339</v>
      </c>
      <c r="D391" t="s">
        <v>36</v>
      </c>
    </row>
    <row r="392" spans="1:4" x14ac:dyDescent="0.25">
      <c r="A392" t="s">
        <v>54</v>
      </c>
      <c r="B392">
        <v>2022</v>
      </c>
      <c r="C392" s="10">
        <v>45.9338007155201</v>
      </c>
      <c r="D392" t="s">
        <v>36</v>
      </c>
    </row>
    <row r="393" spans="1:4" x14ac:dyDescent="0.25">
      <c r="A393" t="s">
        <v>54</v>
      </c>
      <c r="B393">
        <v>2023</v>
      </c>
      <c r="C393" s="10">
        <v>44.9029024312769</v>
      </c>
      <c r="D393" t="s">
        <v>36</v>
      </c>
    </row>
    <row r="394" spans="1:4" x14ac:dyDescent="0.25">
      <c r="A394" t="s">
        <v>54</v>
      </c>
      <c r="B394">
        <v>2024</v>
      </c>
      <c r="C394" s="10">
        <v>44.064369497247</v>
      </c>
      <c r="D394" t="s">
        <v>36</v>
      </c>
    </row>
    <row r="395" spans="1:4" x14ac:dyDescent="0.25">
      <c r="A395" t="s">
        <v>54</v>
      </c>
      <c r="B395">
        <v>2025</v>
      </c>
      <c r="C395" s="10">
        <v>42.337291791581599</v>
      </c>
      <c r="D395" t="s">
        <v>36</v>
      </c>
    </row>
    <row r="396" spans="1:4" x14ac:dyDescent="0.25">
      <c r="A396" t="s">
        <v>54</v>
      </c>
      <c r="B396">
        <v>2026</v>
      </c>
      <c r="C396" s="10">
        <v>41.335970372173399</v>
      </c>
      <c r="D396" t="s">
        <v>36</v>
      </c>
    </row>
    <row r="397" spans="1:4" x14ac:dyDescent="0.25">
      <c r="A397" t="s">
        <v>54</v>
      </c>
      <c r="B397">
        <v>2027</v>
      </c>
      <c r="C397" s="10">
        <v>40.358539820257</v>
      </c>
      <c r="D397" t="s">
        <v>36</v>
      </c>
    </row>
    <row r="398" spans="1:4" x14ac:dyDescent="0.25">
      <c r="A398" t="s">
        <v>54</v>
      </c>
      <c r="B398">
        <v>2028</v>
      </c>
      <c r="C398" s="10">
        <v>39.145345101729497</v>
      </c>
      <c r="D398" t="s">
        <v>36</v>
      </c>
    </row>
    <row r="399" spans="1:4" x14ac:dyDescent="0.25">
      <c r="A399" t="s">
        <v>54</v>
      </c>
      <c r="B399">
        <v>2029</v>
      </c>
      <c r="C399" s="10">
        <v>37.960060977248901</v>
      </c>
      <c r="D399" t="s">
        <v>36</v>
      </c>
    </row>
    <row r="400" spans="1:4" x14ac:dyDescent="0.25">
      <c r="A400" t="s">
        <v>54</v>
      </c>
      <c r="B400">
        <v>2030</v>
      </c>
      <c r="C400" s="10">
        <v>36.646416563296803</v>
      </c>
      <c r="D400" t="s">
        <v>36</v>
      </c>
    </row>
    <row r="401" spans="1:4" x14ac:dyDescent="0.25">
      <c r="A401" t="s">
        <v>54</v>
      </c>
      <c r="B401">
        <v>2031</v>
      </c>
      <c r="C401" s="10">
        <v>36.2348662752797</v>
      </c>
      <c r="D401" t="s">
        <v>36</v>
      </c>
    </row>
    <row r="402" spans="1:4" x14ac:dyDescent="0.25">
      <c r="A402" t="s">
        <v>54</v>
      </c>
      <c r="B402">
        <v>2032</v>
      </c>
      <c r="C402" s="10">
        <v>35.8517274879284</v>
      </c>
      <c r="D402" t="s">
        <v>36</v>
      </c>
    </row>
    <row r="403" spans="1:4" x14ac:dyDescent="0.25">
      <c r="A403" t="s">
        <v>54</v>
      </c>
      <c r="B403">
        <v>2033</v>
      </c>
      <c r="C403" s="10">
        <v>35.414879973360897</v>
      </c>
      <c r="D403" t="s">
        <v>36</v>
      </c>
    </row>
    <row r="404" spans="1:4" x14ac:dyDescent="0.25">
      <c r="A404" t="s">
        <v>54</v>
      </c>
      <c r="B404">
        <v>2034</v>
      </c>
      <c r="C404" s="10">
        <v>34.8523655516045</v>
      </c>
      <c r="D404" t="s">
        <v>36</v>
      </c>
    </row>
    <row r="405" spans="1:4" x14ac:dyDescent="0.25">
      <c r="A405" t="s">
        <v>54</v>
      </c>
      <c r="B405">
        <v>2035</v>
      </c>
      <c r="C405" s="10">
        <v>34.330357994568899</v>
      </c>
      <c r="D405" t="s">
        <v>36</v>
      </c>
    </row>
    <row r="406" spans="1:4" x14ac:dyDescent="0.25">
      <c r="A406" t="s">
        <v>54</v>
      </c>
      <c r="B406">
        <v>2036</v>
      </c>
      <c r="C406" s="10">
        <v>33.776097073819898</v>
      </c>
      <c r="D406" t="s">
        <v>36</v>
      </c>
    </row>
    <row r="407" spans="1:4" x14ac:dyDescent="0.25">
      <c r="A407" t="s">
        <v>54</v>
      </c>
      <c r="B407">
        <v>2037</v>
      </c>
      <c r="C407" s="10">
        <v>33.189206097505298</v>
      </c>
      <c r="D407" t="s">
        <v>36</v>
      </c>
    </row>
    <row r="408" spans="1:4" x14ac:dyDescent="0.25">
      <c r="A408" t="s">
        <v>54</v>
      </c>
      <c r="B408">
        <v>2038</v>
      </c>
      <c r="C408" s="10">
        <v>32.555349731769397</v>
      </c>
      <c r="D408" t="s">
        <v>36</v>
      </c>
    </row>
    <row r="409" spans="1:4" x14ac:dyDescent="0.25">
      <c r="A409" t="s">
        <v>54</v>
      </c>
      <c r="B409">
        <v>2039</v>
      </c>
      <c r="C409" s="10">
        <v>31.954944526675401</v>
      </c>
      <c r="D409" t="s">
        <v>36</v>
      </c>
    </row>
    <row r="410" spans="1:4" x14ac:dyDescent="0.25">
      <c r="A410" t="s">
        <v>54</v>
      </c>
      <c r="B410">
        <v>2040</v>
      </c>
      <c r="C410" s="10">
        <v>31.368724352681799</v>
      </c>
      <c r="D410" t="s">
        <v>36</v>
      </c>
    </row>
    <row r="411" spans="1:4" x14ac:dyDescent="0.25">
      <c r="A411" t="s">
        <v>54</v>
      </c>
      <c r="B411">
        <v>2041</v>
      </c>
      <c r="C411" s="10">
        <v>30.630922485661198</v>
      </c>
      <c r="D411" t="s">
        <v>36</v>
      </c>
    </row>
    <row r="412" spans="1:4" x14ac:dyDescent="0.25">
      <c r="A412" t="s">
        <v>54</v>
      </c>
      <c r="B412">
        <v>2042</v>
      </c>
      <c r="C412" s="10">
        <v>29.9994238713222</v>
      </c>
      <c r="D412" t="s">
        <v>36</v>
      </c>
    </row>
    <row r="413" spans="1:4" x14ac:dyDescent="0.25">
      <c r="A413" t="s">
        <v>54</v>
      </c>
      <c r="B413">
        <v>2043</v>
      </c>
      <c r="C413" s="10">
        <v>29.414584535332001</v>
      </c>
      <c r="D413" t="s">
        <v>36</v>
      </c>
    </row>
    <row r="414" spans="1:4" x14ac:dyDescent="0.25">
      <c r="A414" t="s">
        <v>54</v>
      </c>
      <c r="B414">
        <v>2044</v>
      </c>
      <c r="C414" s="10">
        <v>28.872530134861702</v>
      </c>
      <c r="D414" t="s">
        <v>36</v>
      </c>
    </row>
    <row r="415" spans="1:4" x14ac:dyDescent="0.25">
      <c r="A415" t="s">
        <v>54</v>
      </c>
      <c r="B415">
        <v>2045</v>
      </c>
      <c r="C415" s="10">
        <v>28.350972910659401</v>
      </c>
      <c r="D415" t="s">
        <v>36</v>
      </c>
    </row>
    <row r="416" spans="1:4" x14ac:dyDescent="0.25">
      <c r="A416" t="s">
        <v>54</v>
      </c>
      <c r="B416">
        <v>2046</v>
      </c>
      <c r="C416" s="10">
        <v>27.830707984035399</v>
      </c>
      <c r="D416" t="s">
        <v>36</v>
      </c>
    </row>
    <row r="417" spans="1:4" x14ac:dyDescent="0.25">
      <c r="A417" t="s">
        <v>54</v>
      </c>
      <c r="B417">
        <v>2047</v>
      </c>
      <c r="C417" s="10">
        <v>27.3441706999666</v>
      </c>
      <c r="D417" t="s">
        <v>36</v>
      </c>
    </row>
    <row r="418" spans="1:4" x14ac:dyDescent="0.25">
      <c r="A418" t="s">
        <v>54</v>
      </c>
      <c r="B418">
        <v>2048</v>
      </c>
      <c r="C418" s="10">
        <v>26.898533959603199</v>
      </c>
      <c r="D418" t="s">
        <v>36</v>
      </c>
    </row>
    <row r="419" spans="1:4" x14ac:dyDescent="0.25">
      <c r="A419" t="s">
        <v>54</v>
      </c>
      <c r="B419">
        <v>2049</v>
      </c>
      <c r="C419" s="10">
        <v>26.536972689274801</v>
      </c>
      <c r="D419" t="s">
        <v>36</v>
      </c>
    </row>
    <row r="420" spans="1:4" x14ac:dyDescent="0.25">
      <c r="A420" t="s">
        <v>54</v>
      </c>
      <c r="B420">
        <v>2050</v>
      </c>
      <c r="C420" s="10">
        <v>26.201085749784699</v>
      </c>
      <c r="D420" t="s">
        <v>36</v>
      </c>
    </row>
    <row r="421" spans="1:4" x14ac:dyDescent="0.25">
      <c r="A421" t="s">
        <v>55</v>
      </c>
      <c r="B421">
        <v>2005</v>
      </c>
      <c r="C421" s="10">
        <v>-5.5423986100000002</v>
      </c>
      <c r="D421" t="s">
        <v>36</v>
      </c>
    </row>
    <row r="422" spans="1:4" x14ac:dyDescent="0.25">
      <c r="A422" t="s">
        <v>55</v>
      </c>
      <c r="B422">
        <v>2006</v>
      </c>
      <c r="C422" s="10">
        <v>-19.332705406999999</v>
      </c>
      <c r="D422" t="s">
        <v>36</v>
      </c>
    </row>
    <row r="423" spans="1:4" x14ac:dyDescent="0.25">
      <c r="A423" t="s">
        <v>55</v>
      </c>
      <c r="B423">
        <v>2007</v>
      </c>
      <c r="C423" s="10">
        <v>-16.876486383</v>
      </c>
      <c r="D423" t="s">
        <v>36</v>
      </c>
    </row>
    <row r="424" spans="1:4" x14ac:dyDescent="0.25">
      <c r="A424" t="s">
        <v>55</v>
      </c>
      <c r="B424">
        <v>2008</v>
      </c>
      <c r="C424" s="10">
        <v>-21.375972764</v>
      </c>
      <c r="D424" t="s">
        <v>36</v>
      </c>
    </row>
    <row r="425" spans="1:4" x14ac:dyDescent="0.25">
      <c r="A425" t="s">
        <v>55</v>
      </c>
      <c r="B425">
        <v>2009</v>
      </c>
      <c r="C425" s="10">
        <v>-48.795110434999998</v>
      </c>
      <c r="D425" t="s">
        <v>36</v>
      </c>
    </row>
    <row r="426" spans="1:4" x14ac:dyDescent="0.25">
      <c r="A426" t="s">
        <v>55</v>
      </c>
      <c r="B426">
        <v>2010</v>
      </c>
      <c r="C426" s="10">
        <v>-18.172995511</v>
      </c>
      <c r="D426" t="s">
        <v>36</v>
      </c>
    </row>
    <row r="427" spans="1:4" x14ac:dyDescent="0.25">
      <c r="A427" t="s">
        <v>55</v>
      </c>
      <c r="B427">
        <v>2011</v>
      </c>
      <c r="C427" s="10">
        <v>-11.949996444999901</v>
      </c>
      <c r="D427" t="s">
        <v>36</v>
      </c>
    </row>
    <row r="428" spans="1:4" x14ac:dyDescent="0.25">
      <c r="A428" t="s">
        <v>55</v>
      </c>
      <c r="B428">
        <v>2012</v>
      </c>
      <c r="C428" s="10">
        <v>-21.186483908</v>
      </c>
      <c r="D428" t="s">
        <v>36</v>
      </c>
    </row>
    <row r="429" spans="1:4" x14ac:dyDescent="0.25">
      <c r="A429" t="s">
        <v>55</v>
      </c>
      <c r="B429">
        <v>2013</v>
      </c>
      <c r="C429" s="10">
        <v>-19.733200527000001</v>
      </c>
      <c r="D429" t="s">
        <v>36</v>
      </c>
    </row>
    <row r="430" spans="1:4" x14ac:dyDescent="0.25">
      <c r="A430" t="s">
        <v>55</v>
      </c>
      <c r="B430">
        <v>2014</v>
      </c>
      <c r="C430" s="10">
        <v>-39.315970057999998</v>
      </c>
      <c r="D430" t="s">
        <v>36</v>
      </c>
    </row>
    <row r="431" spans="1:4" x14ac:dyDescent="0.25">
      <c r="A431" t="s">
        <v>55</v>
      </c>
      <c r="B431">
        <v>2015</v>
      </c>
      <c r="C431" s="10">
        <v>2.38996389999869E-2</v>
      </c>
      <c r="D431" t="s">
        <v>36</v>
      </c>
    </row>
    <row r="432" spans="1:4" x14ac:dyDescent="0.25">
      <c r="A432" t="s">
        <v>55</v>
      </c>
      <c r="B432">
        <v>2016</v>
      </c>
      <c r="C432" s="10">
        <v>-10.955833350000001</v>
      </c>
      <c r="D432" t="s">
        <v>36</v>
      </c>
    </row>
    <row r="433" spans="1:4" x14ac:dyDescent="0.25">
      <c r="A433" t="s">
        <v>55</v>
      </c>
      <c r="B433">
        <v>2017</v>
      </c>
      <c r="C433" s="10">
        <v>-16.226608235</v>
      </c>
      <c r="D433" t="s">
        <v>36</v>
      </c>
    </row>
    <row r="434" spans="1:4" x14ac:dyDescent="0.25">
      <c r="A434" t="s">
        <v>55</v>
      </c>
      <c r="B434">
        <v>2018</v>
      </c>
      <c r="C434" s="10">
        <v>-11.293653983</v>
      </c>
      <c r="D434" t="s">
        <v>36</v>
      </c>
    </row>
    <row r="435" spans="1:4" x14ac:dyDescent="0.25">
      <c r="A435" t="s">
        <v>55</v>
      </c>
      <c r="B435">
        <v>2019</v>
      </c>
      <c r="C435" s="10">
        <v>-18.821113315000002</v>
      </c>
      <c r="D435" t="s">
        <v>36</v>
      </c>
    </row>
    <row r="436" spans="1:4" x14ac:dyDescent="0.25">
      <c r="A436" t="s">
        <v>55</v>
      </c>
      <c r="B436">
        <v>2020</v>
      </c>
      <c r="C436" s="10">
        <v>-13.38768103</v>
      </c>
      <c r="D436" t="s">
        <v>36</v>
      </c>
    </row>
    <row r="437" spans="1:4" x14ac:dyDescent="0.25">
      <c r="A437" t="s">
        <v>55</v>
      </c>
      <c r="B437">
        <v>2021</v>
      </c>
      <c r="C437" s="10">
        <v>-17.302572539</v>
      </c>
      <c r="D437" t="s">
        <v>36</v>
      </c>
    </row>
    <row r="438" spans="1:4" x14ac:dyDescent="0.25">
      <c r="A438" t="s">
        <v>55</v>
      </c>
      <c r="B438">
        <v>2022</v>
      </c>
      <c r="C438" s="10">
        <v>-15.406325820399999</v>
      </c>
      <c r="D438" t="s">
        <v>36</v>
      </c>
    </row>
    <row r="439" spans="1:4" x14ac:dyDescent="0.25">
      <c r="A439" t="s">
        <v>55</v>
      </c>
      <c r="B439">
        <v>2023</v>
      </c>
      <c r="C439" s="10">
        <v>-17.230535092850001</v>
      </c>
      <c r="D439" t="s">
        <v>36</v>
      </c>
    </row>
    <row r="440" spans="1:4" x14ac:dyDescent="0.25">
      <c r="A440" t="s">
        <v>55</v>
      </c>
      <c r="B440">
        <v>2024</v>
      </c>
      <c r="C440" s="10">
        <v>-19.054744365299999</v>
      </c>
      <c r="D440" t="s">
        <v>36</v>
      </c>
    </row>
    <row r="441" spans="1:4" x14ac:dyDescent="0.25">
      <c r="A441" t="s">
        <v>55</v>
      </c>
      <c r="B441">
        <v>2025</v>
      </c>
      <c r="C441" s="10">
        <v>-20.878953637750001</v>
      </c>
      <c r="D441" t="s">
        <v>36</v>
      </c>
    </row>
    <row r="442" spans="1:4" x14ac:dyDescent="0.25">
      <c r="A442" t="s">
        <v>55</v>
      </c>
      <c r="B442">
        <v>2026</v>
      </c>
      <c r="C442" s="10">
        <v>-22.7031629102</v>
      </c>
      <c r="D442" t="s">
        <v>36</v>
      </c>
    </row>
    <row r="443" spans="1:4" x14ac:dyDescent="0.25">
      <c r="A443" t="s">
        <v>55</v>
      </c>
      <c r="B443">
        <v>2027</v>
      </c>
      <c r="C443" s="10">
        <v>-24.527372182650002</v>
      </c>
      <c r="D443" t="s">
        <v>36</v>
      </c>
    </row>
    <row r="444" spans="1:4" x14ac:dyDescent="0.25">
      <c r="A444" t="s">
        <v>55</v>
      </c>
      <c r="B444">
        <v>2028</v>
      </c>
      <c r="C444" s="10">
        <v>-26.3515814551</v>
      </c>
      <c r="D444" t="s">
        <v>36</v>
      </c>
    </row>
    <row r="445" spans="1:4" x14ac:dyDescent="0.25">
      <c r="A445" t="s">
        <v>55</v>
      </c>
      <c r="B445">
        <v>2029</v>
      </c>
      <c r="C445" s="10">
        <v>-28.175790727550002</v>
      </c>
      <c r="D445" t="s">
        <v>36</v>
      </c>
    </row>
    <row r="446" spans="1:4" x14ac:dyDescent="0.25">
      <c r="A446" t="s">
        <v>55</v>
      </c>
      <c r="B446">
        <v>2030</v>
      </c>
      <c r="C446" s="10">
        <v>-30</v>
      </c>
      <c r="D446" t="s">
        <v>36</v>
      </c>
    </row>
    <row r="447" spans="1:4" x14ac:dyDescent="0.25">
      <c r="A447" t="s">
        <v>55</v>
      </c>
      <c r="B447">
        <v>2031</v>
      </c>
      <c r="C447" s="10">
        <v>-31</v>
      </c>
      <c r="D447" t="s">
        <v>36</v>
      </c>
    </row>
    <row r="448" spans="1:4" x14ac:dyDescent="0.25">
      <c r="A448" t="s">
        <v>55</v>
      </c>
      <c r="B448">
        <v>2032</v>
      </c>
      <c r="C448" s="10">
        <v>-32</v>
      </c>
      <c r="D448" t="s">
        <v>36</v>
      </c>
    </row>
    <row r="449" spans="1:4" x14ac:dyDescent="0.25">
      <c r="A449" t="s">
        <v>55</v>
      </c>
      <c r="B449">
        <v>2033</v>
      </c>
      <c r="C449" s="10">
        <v>-33</v>
      </c>
      <c r="D449" t="s">
        <v>36</v>
      </c>
    </row>
    <row r="450" spans="1:4" x14ac:dyDescent="0.25">
      <c r="A450" t="s">
        <v>55</v>
      </c>
      <c r="B450">
        <v>2034</v>
      </c>
      <c r="C450" s="10">
        <v>-34</v>
      </c>
      <c r="D450" t="s">
        <v>36</v>
      </c>
    </row>
    <row r="451" spans="1:4" x14ac:dyDescent="0.25">
      <c r="A451" t="s">
        <v>55</v>
      </c>
      <c r="B451">
        <v>2035</v>
      </c>
      <c r="C451" s="10">
        <v>-35</v>
      </c>
      <c r="D451" t="s">
        <v>36</v>
      </c>
    </row>
    <row r="452" spans="1:4" x14ac:dyDescent="0.25">
      <c r="A452" t="s">
        <v>55</v>
      </c>
      <c r="B452">
        <v>2036</v>
      </c>
      <c r="C452" s="10">
        <v>-36</v>
      </c>
      <c r="D452" t="s">
        <v>36</v>
      </c>
    </row>
    <row r="453" spans="1:4" x14ac:dyDescent="0.25">
      <c r="A453" t="s">
        <v>55</v>
      </c>
      <c r="B453">
        <v>2037</v>
      </c>
      <c r="C453" s="10">
        <v>-37</v>
      </c>
      <c r="D453" t="s">
        <v>36</v>
      </c>
    </row>
    <row r="454" spans="1:4" x14ac:dyDescent="0.25">
      <c r="A454" t="s">
        <v>55</v>
      </c>
      <c r="B454">
        <v>2038</v>
      </c>
      <c r="C454" s="10">
        <v>-38</v>
      </c>
      <c r="D454" t="s">
        <v>36</v>
      </c>
    </row>
    <row r="455" spans="1:4" x14ac:dyDescent="0.25">
      <c r="A455" t="s">
        <v>55</v>
      </c>
      <c r="B455">
        <v>2039</v>
      </c>
      <c r="C455" s="10">
        <v>-39</v>
      </c>
      <c r="D455" t="s">
        <v>36</v>
      </c>
    </row>
    <row r="456" spans="1:4" x14ac:dyDescent="0.25">
      <c r="A456" t="s">
        <v>55</v>
      </c>
      <c r="B456">
        <v>2040</v>
      </c>
      <c r="C456" s="10">
        <v>-40</v>
      </c>
      <c r="D456" t="s">
        <v>36</v>
      </c>
    </row>
    <row r="457" spans="1:4" x14ac:dyDescent="0.25">
      <c r="A457" t="s">
        <v>55</v>
      </c>
      <c r="B457">
        <v>2041</v>
      </c>
      <c r="C457" s="10">
        <v>-41</v>
      </c>
      <c r="D457" t="s">
        <v>36</v>
      </c>
    </row>
    <row r="458" spans="1:4" x14ac:dyDescent="0.25">
      <c r="A458" t="s">
        <v>55</v>
      </c>
      <c r="B458">
        <v>2042</v>
      </c>
      <c r="C458" s="10">
        <v>-42</v>
      </c>
      <c r="D458" t="s">
        <v>36</v>
      </c>
    </row>
    <row r="459" spans="1:4" x14ac:dyDescent="0.25">
      <c r="A459" t="s">
        <v>55</v>
      </c>
      <c r="B459">
        <v>2043</v>
      </c>
      <c r="C459" s="10">
        <v>-43</v>
      </c>
      <c r="D459" t="s">
        <v>36</v>
      </c>
    </row>
    <row r="460" spans="1:4" x14ac:dyDescent="0.25">
      <c r="A460" t="s">
        <v>55</v>
      </c>
      <c r="B460">
        <v>2044</v>
      </c>
      <c r="C460" s="10">
        <v>-44</v>
      </c>
      <c r="D460" t="s">
        <v>36</v>
      </c>
    </row>
    <row r="461" spans="1:4" x14ac:dyDescent="0.25">
      <c r="A461" t="s">
        <v>55</v>
      </c>
      <c r="B461">
        <v>2045</v>
      </c>
      <c r="C461" s="10">
        <v>-45</v>
      </c>
      <c r="D461" t="s">
        <v>36</v>
      </c>
    </row>
    <row r="462" spans="1:4" x14ac:dyDescent="0.25">
      <c r="A462" t="s">
        <v>55</v>
      </c>
      <c r="B462">
        <v>2046</v>
      </c>
      <c r="C462" s="10">
        <v>-46</v>
      </c>
      <c r="D462" t="s">
        <v>36</v>
      </c>
    </row>
    <row r="463" spans="1:4" x14ac:dyDescent="0.25">
      <c r="A463" t="s">
        <v>55</v>
      </c>
      <c r="B463">
        <v>2047</v>
      </c>
      <c r="C463" s="10">
        <v>-47</v>
      </c>
      <c r="D463" t="s">
        <v>36</v>
      </c>
    </row>
    <row r="464" spans="1:4" x14ac:dyDescent="0.25">
      <c r="A464" t="s">
        <v>55</v>
      </c>
      <c r="B464">
        <v>2048</v>
      </c>
      <c r="C464" s="10">
        <v>-48</v>
      </c>
      <c r="D464" t="s">
        <v>36</v>
      </c>
    </row>
    <row r="465" spans="1:4" x14ac:dyDescent="0.25">
      <c r="A465" t="s">
        <v>55</v>
      </c>
      <c r="B465">
        <v>2049</v>
      </c>
      <c r="C465" s="10">
        <v>-49</v>
      </c>
      <c r="D465" t="s">
        <v>36</v>
      </c>
    </row>
    <row r="466" spans="1:4" x14ac:dyDescent="0.25">
      <c r="A466" t="s">
        <v>55</v>
      </c>
      <c r="B466">
        <v>2050</v>
      </c>
      <c r="C466" s="10">
        <v>-50</v>
      </c>
      <c r="D466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6"/>
  <sheetViews>
    <sheetView workbookViewId="0"/>
  </sheetViews>
  <sheetFormatPr defaultColWidth="11.5703125" defaultRowHeight="15" x14ac:dyDescent="0.25"/>
  <sheetData>
    <row r="1" spans="1:4" x14ac:dyDescent="0.25">
      <c r="A1" s="15" t="s">
        <v>89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20</v>
      </c>
      <c r="B7" t="s">
        <v>90</v>
      </c>
      <c r="C7">
        <v>8.66</v>
      </c>
      <c r="D7" t="s">
        <v>91</v>
      </c>
    </row>
    <row r="8" spans="1:4" x14ac:dyDescent="0.25">
      <c r="A8" t="s">
        <v>20</v>
      </c>
      <c r="B8" t="s">
        <v>92</v>
      </c>
      <c r="C8">
        <v>-22.86</v>
      </c>
      <c r="D8" t="s">
        <v>91</v>
      </c>
    </row>
    <row r="9" spans="1:4" x14ac:dyDescent="0.25">
      <c r="A9" t="s">
        <v>20</v>
      </c>
      <c r="B9" t="s">
        <v>93</v>
      </c>
      <c r="C9">
        <v>-22.88</v>
      </c>
      <c r="D9" t="s">
        <v>91</v>
      </c>
    </row>
    <row r="10" spans="1:4" x14ac:dyDescent="0.25">
      <c r="A10" t="s">
        <v>20</v>
      </c>
      <c r="B10" t="s">
        <v>94</v>
      </c>
      <c r="C10">
        <v>4.66</v>
      </c>
      <c r="D10" t="s">
        <v>91</v>
      </c>
    </row>
    <row r="11" spans="1:4" x14ac:dyDescent="0.25">
      <c r="A11" t="s">
        <v>22</v>
      </c>
      <c r="B11" t="s">
        <v>90</v>
      </c>
      <c r="C11">
        <v>56.95</v>
      </c>
      <c r="D11" t="s">
        <v>91</v>
      </c>
    </row>
    <row r="12" spans="1:4" x14ac:dyDescent="0.25">
      <c r="A12" t="s">
        <v>22</v>
      </c>
      <c r="B12" t="s">
        <v>92</v>
      </c>
      <c r="C12">
        <v>-13.04</v>
      </c>
      <c r="D12" t="s">
        <v>91</v>
      </c>
    </row>
    <row r="13" spans="1:4" x14ac:dyDescent="0.25">
      <c r="A13" t="s">
        <v>22</v>
      </c>
      <c r="B13" t="s">
        <v>93</v>
      </c>
      <c r="C13">
        <v>-6.88</v>
      </c>
      <c r="D13" t="s">
        <v>91</v>
      </c>
    </row>
    <row r="14" spans="1:4" x14ac:dyDescent="0.25">
      <c r="A14" t="s">
        <v>22</v>
      </c>
      <c r="B14" t="s">
        <v>94</v>
      </c>
      <c r="C14">
        <v>20.96</v>
      </c>
      <c r="D14" t="s">
        <v>91</v>
      </c>
    </row>
    <row r="15" spans="1:4" x14ac:dyDescent="0.25">
      <c r="A15" t="s">
        <v>23</v>
      </c>
      <c r="B15" t="s">
        <v>90</v>
      </c>
      <c r="C15">
        <v>51.21</v>
      </c>
      <c r="D15" t="s">
        <v>91</v>
      </c>
    </row>
    <row r="16" spans="1:4" x14ac:dyDescent="0.25">
      <c r="A16" t="s">
        <v>23</v>
      </c>
      <c r="B16" t="s">
        <v>92</v>
      </c>
      <c r="C16">
        <v>-25.61</v>
      </c>
      <c r="D16" t="s">
        <v>91</v>
      </c>
    </row>
    <row r="17" spans="1:4" x14ac:dyDescent="0.25">
      <c r="A17" t="s">
        <v>23</v>
      </c>
      <c r="B17" t="s">
        <v>93</v>
      </c>
      <c r="C17">
        <v>-8.76</v>
      </c>
      <c r="D17" t="s">
        <v>91</v>
      </c>
    </row>
    <row r="18" spans="1:4" x14ac:dyDescent="0.25">
      <c r="A18" t="s">
        <v>23</v>
      </c>
      <c r="B18" t="s">
        <v>94</v>
      </c>
      <c r="C18">
        <v>9.75</v>
      </c>
      <c r="D18" t="s">
        <v>91</v>
      </c>
    </row>
    <row r="19" spans="1:4" x14ac:dyDescent="0.25">
      <c r="A19" t="s">
        <v>24</v>
      </c>
      <c r="B19" t="s">
        <v>90</v>
      </c>
      <c r="C19">
        <v>51.21</v>
      </c>
      <c r="D19" t="s">
        <v>91</v>
      </c>
    </row>
    <row r="20" spans="1:4" x14ac:dyDescent="0.25">
      <c r="A20" t="s">
        <v>24</v>
      </c>
      <c r="B20" t="s">
        <v>92</v>
      </c>
      <c r="C20">
        <v>-16.38</v>
      </c>
      <c r="D20" t="s">
        <v>91</v>
      </c>
    </row>
    <row r="21" spans="1:4" x14ac:dyDescent="0.25">
      <c r="A21" t="s">
        <v>24</v>
      </c>
      <c r="B21" t="s">
        <v>93</v>
      </c>
      <c r="C21">
        <v>-13.51</v>
      </c>
      <c r="D21" t="s">
        <v>91</v>
      </c>
    </row>
    <row r="22" spans="1:4" x14ac:dyDescent="0.25">
      <c r="A22" t="s">
        <v>24</v>
      </c>
      <c r="B22" t="s">
        <v>94</v>
      </c>
      <c r="C22">
        <v>35.33</v>
      </c>
      <c r="D22" t="s">
        <v>91</v>
      </c>
    </row>
    <row r="23" spans="1:4" x14ac:dyDescent="0.25">
      <c r="A23" t="s">
        <v>95</v>
      </c>
      <c r="B23" t="s">
        <v>90</v>
      </c>
      <c r="C23">
        <v>44.22</v>
      </c>
      <c r="D23" t="s">
        <v>91</v>
      </c>
    </row>
    <row r="24" spans="1:4" x14ac:dyDescent="0.25">
      <c r="A24" t="s">
        <v>95</v>
      </c>
      <c r="B24" t="s">
        <v>92</v>
      </c>
      <c r="C24">
        <v>-21.72</v>
      </c>
      <c r="D24" t="s">
        <v>91</v>
      </c>
    </row>
    <row r="25" spans="1:4" x14ac:dyDescent="0.25">
      <c r="A25" t="s">
        <v>95</v>
      </c>
      <c r="B25" t="s">
        <v>93</v>
      </c>
      <c r="C25">
        <v>-11.35</v>
      </c>
      <c r="D25" t="s">
        <v>91</v>
      </c>
    </row>
    <row r="26" spans="1:4" x14ac:dyDescent="0.25">
      <c r="A26" t="s">
        <v>95</v>
      </c>
      <c r="B26" t="s">
        <v>94</v>
      </c>
      <c r="C26">
        <v>15.87</v>
      </c>
      <c r="D26" t="s">
        <v>91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96"/>
  <sheetViews>
    <sheetView workbookViewId="0"/>
  </sheetViews>
  <sheetFormatPr defaultColWidth="11.5703125" defaultRowHeight="15" x14ac:dyDescent="0.25"/>
  <cols>
    <col min="1" max="1" width="19.85546875" customWidth="1"/>
  </cols>
  <sheetData>
    <row r="1" spans="1:5" x14ac:dyDescent="0.25">
      <c r="A1" s="15" t="s">
        <v>3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</row>
    <row r="7" spans="1:5" x14ac:dyDescent="0.25">
      <c r="A7" t="s">
        <v>9</v>
      </c>
      <c r="B7" t="s">
        <v>10</v>
      </c>
      <c r="C7">
        <v>2005</v>
      </c>
      <c r="D7" s="10">
        <v>1874.586</v>
      </c>
      <c r="E7" t="s">
        <v>11</v>
      </c>
    </row>
    <row r="8" spans="1:5" x14ac:dyDescent="0.25">
      <c r="A8" t="s">
        <v>9</v>
      </c>
      <c r="B8" t="s">
        <v>10</v>
      </c>
      <c r="C8">
        <v>2006</v>
      </c>
      <c r="D8" s="10">
        <v>1855.287</v>
      </c>
      <c r="E8" t="s">
        <v>11</v>
      </c>
    </row>
    <row r="9" spans="1:5" x14ac:dyDescent="0.25">
      <c r="A9" t="s">
        <v>9</v>
      </c>
      <c r="B9" t="s">
        <v>10</v>
      </c>
      <c r="C9">
        <v>2007</v>
      </c>
      <c r="D9" s="10">
        <v>1878.7583999999999</v>
      </c>
      <c r="E9" t="s">
        <v>11</v>
      </c>
    </row>
    <row r="10" spans="1:5" x14ac:dyDescent="0.25">
      <c r="A10" t="s">
        <v>9</v>
      </c>
      <c r="B10" t="s">
        <v>10</v>
      </c>
      <c r="C10">
        <v>2008</v>
      </c>
      <c r="D10" s="10">
        <v>1882.8242</v>
      </c>
      <c r="E10" t="s">
        <v>11</v>
      </c>
    </row>
    <row r="11" spans="1:5" x14ac:dyDescent="0.25">
      <c r="A11" t="s">
        <v>9</v>
      </c>
      <c r="B11" t="s">
        <v>10</v>
      </c>
      <c r="C11">
        <v>2009</v>
      </c>
      <c r="D11" s="10">
        <v>1823.2407000000001</v>
      </c>
      <c r="E11" t="s">
        <v>11</v>
      </c>
    </row>
    <row r="12" spans="1:5" x14ac:dyDescent="0.25">
      <c r="A12" t="s">
        <v>9</v>
      </c>
      <c r="B12" t="s">
        <v>10</v>
      </c>
      <c r="C12">
        <v>2010</v>
      </c>
      <c r="D12" s="10">
        <v>1840.0552</v>
      </c>
      <c r="E12" t="s">
        <v>11</v>
      </c>
    </row>
    <row r="13" spans="1:5" x14ac:dyDescent="0.25">
      <c r="A13" t="s">
        <v>9</v>
      </c>
      <c r="B13" t="s">
        <v>10</v>
      </c>
      <c r="C13">
        <v>2011</v>
      </c>
      <c r="D13" s="10">
        <v>1879.6777999999999</v>
      </c>
      <c r="E13" t="s">
        <v>11</v>
      </c>
    </row>
    <row r="14" spans="1:5" x14ac:dyDescent="0.25">
      <c r="A14" t="s">
        <v>9</v>
      </c>
      <c r="B14" t="s">
        <v>10</v>
      </c>
      <c r="C14">
        <v>2012</v>
      </c>
      <c r="D14" s="10">
        <v>1863.6713</v>
      </c>
      <c r="E14" t="s">
        <v>11</v>
      </c>
    </row>
    <row r="15" spans="1:5" x14ac:dyDescent="0.25">
      <c r="A15" t="s">
        <v>9</v>
      </c>
      <c r="B15" t="s">
        <v>10</v>
      </c>
      <c r="C15">
        <v>2013</v>
      </c>
      <c r="D15" s="10">
        <v>1902.2655</v>
      </c>
      <c r="E15" t="s">
        <v>11</v>
      </c>
    </row>
    <row r="16" spans="1:5" x14ac:dyDescent="0.25">
      <c r="A16" t="s">
        <v>9</v>
      </c>
      <c r="B16" t="s">
        <v>10</v>
      </c>
      <c r="C16">
        <v>2014</v>
      </c>
      <c r="D16" s="10">
        <v>1936.0734</v>
      </c>
      <c r="E16" t="s">
        <v>11</v>
      </c>
    </row>
    <row r="17" spans="1:5" x14ac:dyDescent="0.25">
      <c r="A17" t="s">
        <v>9</v>
      </c>
      <c r="B17" t="s">
        <v>10</v>
      </c>
      <c r="C17">
        <v>2015</v>
      </c>
      <c r="D17" s="10">
        <v>1930.2392</v>
      </c>
      <c r="E17" t="s">
        <v>11</v>
      </c>
    </row>
    <row r="18" spans="1:5" x14ac:dyDescent="0.25">
      <c r="A18" t="s">
        <v>9</v>
      </c>
      <c r="B18" t="s">
        <v>10</v>
      </c>
      <c r="C18">
        <v>2016</v>
      </c>
      <c r="D18" s="10">
        <v>1935.1392000000001</v>
      </c>
      <c r="E18" t="s">
        <v>11</v>
      </c>
    </row>
    <row r="19" spans="1:5" x14ac:dyDescent="0.25">
      <c r="A19" t="s">
        <v>9</v>
      </c>
      <c r="B19" t="s">
        <v>10</v>
      </c>
      <c r="C19">
        <v>2017</v>
      </c>
      <c r="D19" s="10">
        <v>1959.5091</v>
      </c>
      <c r="E19" t="s">
        <v>11</v>
      </c>
    </row>
    <row r="20" spans="1:5" x14ac:dyDescent="0.25">
      <c r="A20" t="s">
        <v>9</v>
      </c>
      <c r="B20" t="s">
        <v>10</v>
      </c>
      <c r="C20">
        <v>2018</v>
      </c>
      <c r="D20" s="10">
        <v>2017.0361</v>
      </c>
      <c r="E20" t="s">
        <v>11</v>
      </c>
    </row>
    <row r="21" spans="1:5" x14ac:dyDescent="0.25">
      <c r="A21" t="s">
        <v>9</v>
      </c>
      <c r="B21" t="s">
        <v>10</v>
      </c>
      <c r="C21">
        <v>2019</v>
      </c>
      <c r="D21" s="10">
        <v>2022.9045000000001</v>
      </c>
      <c r="E21" t="s">
        <v>11</v>
      </c>
    </row>
    <row r="22" spans="1:5" x14ac:dyDescent="0.25">
      <c r="A22" t="s">
        <v>9</v>
      </c>
      <c r="B22" t="s">
        <v>10</v>
      </c>
      <c r="C22">
        <v>2020</v>
      </c>
      <c r="D22" s="10">
        <v>1990.4644000000001</v>
      </c>
      <c r="E22" t="s">
        <v>11</v>
      </c>
    </row>
    <row r="23" spans="1:5" x14ac:dyDescent="0.25">
      <c r="A23" t="s">
        <v>9</v>
      </c>
      <c r="B23" t="s">
        <v>10</v>
      </c>
      <c r="C23">
        <v>2021</v>
      </c>
      <c r="D23" s="10">
        <v>1967.2605000000001</v>
      </c>
      <c r="E23" t="s">
        <v>11</v>
      </c>
    </row>
    <row r="24" spans="1:5" x14ac:dyDescent="0.25">
      <c r="A24" t="s">
        <v>9</v>
      </c>
      <c r="B24" t="s">
        <v>10</v>
      </c>
      <c r="C24">
        <v>2022</v>
      </c>
      <c r="D24" s="10">
        <v>2079.5893000000001</v>
      </c>
      <c r="E24" t="s">
        <v>11</v>
      </c>
    </row>
    <row r="25" spans="1:5" x14ac:dyDescent="0.25">
      <c r="A25" t="s">
        <v>9</v>
      </c>
      <c r="B25" t="s">
        <v>10</v>
      </c>
      <c r="C25">
        <v>2023</v>
      </c>
      <c r="D25" s="10">
        <v>2113.3218000000002</v>
      </c>
      <c r="E25" t="s">
        <v>11</v>
      </c>
    </row>
    <row r="26" spans="1:5" x14ac:dyDescent="0.25">
      <c r="A26" t="s">
        <v>9</v>
      </c>
      <c r="B26" t="s">
        <v>10</v>
      </c>
      <c r="C26">
        <v>2024</v>
      </c>
      <c r="D26" s="10">
        <v>2157.2964000000002</v>
      </c>
      <c r="E26" t="s">
        <v>11</v>
      </c>
    </row>
    <row r="27" spans="1:5" x14ac:dyDescent="0.25">
      <c r="A27" t="s">
        <v>9</v>
      </c>
      <c r="B27" t="s">
        <v>10</v>
      </c>
      <c r="C27">
        <v>2025</v>
      </c>
      <c r="D27" s="10">
        <v>2202.5122000000001</v>
      </c>
      <c r="E27" t="s">
        <v>11</v>
      </c>
    </row>
    <row r="28" spans="1:5" x14ac:dyDescent="0.25">
      <c r="A28" t="s">
        <v>9</v>
      </c>
      <c r="B28" t="s">
        <v>10</v>
      </c>
      <c r="C28">
        <v>2026</v>
      </c>
      <c r="D28" s="10">
        <v>2257.0392999999999</v>
      </c>
      <c r="E28" t="s">
        <v>11</v>
      </c>
    </row>
    <row r="29" spans="1:5" x14ac:dyDescent="0.25">
      <c r="A29" t="s">
        <v>9</v>
      </c>
      <c r="B29" t="s">
        <v>10</v>
      </c>
      <c r="C29">
        <v>2027</v>
      </c>
      <c r="D29" s="10">
        <v>2315.8593089999999</v>
      </c>
      <c r="E29" t="s">
        <v>11</v>
      </c>
    </row>
    <row r="30" spans="1:5" x14ac:dyDescent="0.25">
      <c r="A30" t="s">
        <v>9</v>
      </c>
      <c r="B30" t="s">
        <v>10</v>
      </c>
      <c r="C30">
        <v>2028</v>
      </c>
      <c r="D30" s="10">
        <v>2373.0763630000001</v>
      </c>
      <c r="E30" t="s">
        <v>11</v>
      </c>
    </row>
    <row r="31" spans="1:5" x14ac:dyDescent="0.25">
      <c r="A31" t="s">
        <v>9</v>
      </c>
      <c r="B31" t="s">
        <v>10</v>
      </c>
      <c r="C31">
        <v>2029</v>
      </c>
      <c r="D31" s="10">
        <v>2439.6392940000001</v>
      </c>
      <c r="E31" t="s">
        <v>11</v>
      </c>
    </row>
    <row r="32" spans="1:5" x14ac:dyDescent="0.25">
      <c r="A32" t="s">
        <v>9</v>
      </c>
      <c r="B32" t="s">
        <v>10</v>
      </c>
      <c r="C32">
        <v>2030</v>
      </c>
      <c r="D32" s="10">
        <v>2500.82809</v>
      </c>
      <c r="E32" t="s">
        <v>11</v>
      </c>
    </row>
    <row r="33" spans="1:5" x14ac:dyDescent="0.25">
      <c r="A33" t="s">
        <v>9</v>
      </c>
      <c r="B33" t="s">
        <v>10</v>
      </c>
      <c r="C33">
        <v>2031</v>
      </c>
      <c r="D33" s="10">
        <v>2570.149433</v>
      </c>
      <c r="E33" t="s">
        <v>11</v>
      </c>
    </row>
    <row r="34" spans="1:5" x14ac:dyDescent="0.25">
      <c r="A34" t="s">
        <v>9</v>
      </c>
      <c r="B34" t="s">
        <v>10</v>
      </c>
      <c r="C34">
        <v>2032</v>
      </c>
      <c r="D34" s="10">
        <v>2639.1332649999999</v>
      </c>
      <c r="E34" t="s">
        <v>11</v>
      </c>
    </row>
    <row r="35" spans="1:5" x14ac:dyDescent="0.25">
      <c r="A35" t="s">
        <v>9</v>
      </c>
      <c r="B35" t="s">
        <v>10</v>
      </c>
      <c r="C35">
        <v>2033</v>
      </c>
      <c r="D35" s="10">
        <v>2708.5018730000002</v>
      </c>
      <c r="E35" t="s">
        <v>11</v>
      </c>
    </row>
    <row r="36" spans="1:5" x14ac:dyDescent="0.25">
      <c r="A36" t="s">
        <v>9</v>
      </c>
      <c r="B36" t="s">
        <v>10</v>
      </c>
      <c r="C36">
        <v>2034</v>
      </c>
      <c r="D36" s="10">
        <v>2776.5138750000001</v>
      </c>
      <c r="E36" t="s">
        <v>11</v>
      </c>
    </row>
    <row r="37" spans="1:5" x14ac:dyDescent="0.25">
      <c r="A37" t="s">
        <v>9</v>
      </c>
      <c r="B37" t="s">
        <v>10</v>
      </c>
      <c r="C37">
        <v>2035</v>
      </c>
      <c r="D37" s="10">
        <v>2837.2448450000002</v>
      </c>
      <c r="E37" t="s">
        <v>11</v>
      </c>
    </row>
    <row r="38" spans="1:5" x14ac:dyDescent="0.25">
      <c r="A38" t="s">
        <v>9</v>
      </c>
      <c r="B38" t="s">
        <v>10</v>
      </c>
      <c r="C38">
        <v>2036</v>
      </c>
      <c r="D38" s="10">
        <v>2900.5614369999998</v>
      </c>
      <c r="E38" t="s">
        <v>11</v>
      </c>
    </row>
    <row r="39" spans="1:5" x14ac:dyDescent="0.25">
      <c r="A39" t="s">
        <v>9</v>
      </c>
      <c r="B39" t="s">
        <v>10</v>
      </c>
      <c r="C39">
        <v>2037</v>
      </c>
      <c r="D39" s="10">
        <v>2964.270829</v>
      </c>
      <c r="E39" t="s">
        <v>11</v>
      </c>
    </row>
    <row r="40" spans="1:5" x14ac:dyDescent="0.25">
      <c r="A40" t="s">
        <v>9</v>
      </c>
      <c r="B40" t="s">
        <v>10</v>
      </c>
      <c r="C40">
        <v>2038</v>
      </c>
      <c r="D40" s="10">
        <v>3025.3272179999999</v>
      </c>
      <c r="E40" t="s">
        <v>11</v>
      </c>
    </row>
    <row r="41" spans="1:5" x14ac:dyDescent="0.25">
      <c r="A41" t="s">
        <v>9</v>
      </c>
      <c r="B41" t="s">
        <v>10</v>
      </c>
      <c r="C41">
        <v>2039</v>
      </c>
      <c r="D41" s="10">
        <v>3085.241923</v>
      </c>
      <c r="E41" t="s">
        <v>11</v>
      </c>
    </row>
    <row r="42" spans="1:5" x14ac:dyDescent="0.25">
      <c r="A42" t="s">
        <v>9</v>
      </c>
      <c r="B42" t="s">
        <v>10</v>
      </c>
      <c r="C42">
        <v>2040</v>
      </c>
      <c r="D42" s="10">
        <v>3145.27729</v>
      </c>
      <c r="E42" t="s">
        <v>11</v>
      </c>
    </row>
    <row r="43" spans="1:5" x14ac:dyDescent="0.25">
      <c r="A43" t="s">
        <v>9</v>
      </c>
      <c r="B43" t="s">
        <v>10</v>
      </c>
      <c r="C43">
        <v>2041</v>
      </c>
      <c r="D43" s="10">
        <v>3202.647856</v>
      </c>
      <c r="E43" t="s">
        <v>11</v>
      </c>
    </row>
    <row r="44" spans="1:5" x14ac:dyDescent="0.25">
      <c r="A44" t="s">
        <v>9</v>
      </c>
      <c r="B44" t="s">
        <v>10</v>
      </c>
      <c r="C44">
        <v>2042</v>
      </c>
      <c r="D44" s="10">
        <v>3256.2532350000001</v>
      </c>
      <c r="E44" t="s">
        <v>11</v>
      </c>
    </row>
    <row r="45" spans="1:5" x14ac:dyDescent="0.25">
      <c r="A45" t="s">
        <v>9</v>
      </c>
      <c r="B45" t="s">
        <v>10</v>
      </c>
      <c r="C45">
        <v>2043</v>
      </c>
      <c r="D45" s="10">
        <v>3308.8841980000002</v>
      </c>
      <c r="E45" t="s">
        <v>11</v>
      </c>
    </row>
    <row r="46" spans="1:5" x14ac:dyDescent="0.25">
      <c r="A46" t="s">
        <v>9</v>
      </c>
      <c r="B46" t="s">
        <v>10</v>
      </c>
      <c r="C46">
        <v>2044</v>
      </c>
      <c r="D46" s="10">
        <v>3360.0654319999999</v>
      </c>
      <c r="E46" t="s">
        <v>11</v>
      </c>
    </row>
    <row r="47" spans="1:5" x14ac:dyDescent="0.25">
      <c r="A47" t="s">
        <v>9</v>
      </c>
      <c r="B47" t="s">
        <v>10</v>
      </c>
      <c r="C47">
        <v>2045</v>
      </c>
      <c r="D47" s="10">
        <v>3406.1759950000001</v>
      </c>
      <c r="E47" t="s">
        <v>11</v>
      </c>
    </row>
    <row r="48" spans="1:5" x14ac:dyDescent="0.25">
      <c r="A48" t="s">
        <v>9</v>
      </c>
      <c r="B48" t="s">
        <v>10</v>
      </c>
      <c r="C48">
        <v>2046</v>
      </c>
      <c r="D48" s="10">
        <v>3451.6574289999999</v>
      </c>
      <c r="E48" t="s">
        <v>11</v>
      </c>
    </row>
    <row r="49" spans="1:5" x14ac:dyDescent="0.25">
      <c r="A49" t="s">
        <v>9</v>
      </c>
      <c r="B49" t="s">
        <v>10</v>
      </c>
      <c r="C49">
        <v>2047</v>
      </c>
      <c r="D49" s="10">
        <v>3501.356057</v>
      </c>
      <c r="E49" t="s">
        <v>11</v>
      </c>
    </row>
    <row r="50" spans="1:5" x14ac:dyDescent="0.25">
      <c r="A50" t="s">
        <v>9</v>
      </c>
      <c r="B50" t="s">
        <v>10</v>
      </c>
      <c r="C50">
        <v>2048</v>
      </c>
      <c r="D50" s="10">
        <v>3552.2324079999999</v>
      </c>
      <c r="E50" t="s">
        <v>11</v>
      </c>
    </row>
    <row r="51" spans="1:5" x14ac:dyDescent="0.25">
      <c r="A51" t="s">
        <v>9</v>
      </c>
      <c r="B51" t="s">
        <v>10</v>
      </c>
      <c r="C51">
        <v>2049</v>
      </c>
      <c r="D51" s="10">
        <v>3603.5510690000001</v>
      </c>
      <c r="E51" t="s">
        <v>11</v>
      </c>
    </row>
    <row r="52" spans="1:5" x14ac:dyDescent="0.25">
      <c r="A52" t="s">
        <v>9</v>
      </c>
      <c r="B52" t="s">
        <v>10</v>
      </c>
      <c r="C52">
        <v>2050</v>
      </c>
      <c r="D52" s="10">
        <v>3653.1433010000001</v>
      </c>
      <c r="E52" t="s">
        <v>11</v>
      </c>
    </row>
    <row r="53" spans="1:5" x14ac:dyDescent="0.25">
      <c r="A53" t="s">
        <v>9</v>
      </c>
      <c r="B53" t="s">
        <v>12</v>
      </c>
      <c r="C53">
        <v>2005</v>
      </c>
      <c r="D53" s="10">
        <v>722.5874</v>
      </c>
      <c r="E53" t="s">
        <v>11</v>
      </c>
    </row>
    <row r="54" spans="1:5" x14ac:dyDescent="0.25">
      <c r="A54" t="s">
        <v>9</v>
      </c>
      <c r="B54" t="s">
        <v>12</v>
      </c>
      <c r="C54">
        <v>2006</v>
      </c>
      <c r="D54" s="10">
        <v>676.14200000000005</v>
      </c>
      <c r="E54" t="s">
        <v>11</v>
      </c>
    </row>
    <row r="55" spans="1:5" x14ac:dyDescent="0.25">
      <c r="A55" t="s">
        <v>9</v>
      </c>
      <c r="B55" t="s">
        <v>12</v>
      </c>
      <c r="C55">
        <v>2007</v>
      </c>
      <c r="D55" s="10">
        <v>675.15560000000005</v>
      </c>
      <c r="E55" t="s">
        <v>11</v>
      </c>
    </row>
    <row r="56" spans="1:5" x14ac:dyDescent="0.25">
      <c r="A56" t="s">
        <v>9</v>
      </c>
      <c r="B56" t="s">
        <v>12</v>
      </c>
      <c r="C56">
        <v>2008</v>
      </c>
      <c r="D56" s="10">
        <v>632.94560000000001</v>
      </c>
      <c r="E56" t="s">
        <v>11</v>
      </c>
    </row>
    <row r="57" spans="1:5" x14ac:dyDescent="0.25">
      <c r="A57" t="s">
        <v>9</v>
      </c>
      <c r="B57" t="s">
        <v>12</v>
      </c>
      <c r="C57">
        <v>2009</v>
      </c>
      <c r="D57" s="10">
        <v>615.3134</v>
      </c>
      <c r="E57" t="s">
        <v>11</v>
      </c>
    </row>
    <row r="58" spans="1:5" x14ac:dyDescent="0.25">
      <c r="A58" t="s">
        <v>9</v>
      </c>
      <c r="B58" t="s">
        <v>12</v>
      </c>
      <c r="C58">
        <v>2010</v>
      </c>
      <c r="D58" s="10">
        <v>644.17060000000004</v>
      </c>
      <c r="E58" t="s">
        <v>11</v>
      </c>
    </row>
    <row r="59" spans="1:5" x14ac:dyDescent="0.25">
      <c r="A59" t="s">
        <v>9</v>
      </c>
      <c r="B59" t="s">
        <v>12</v>
      </c>
      <c r="C59">
        <v>2011</v>
      </c>
      <c r="D59" s="10">
        <v>677.08150000000001</v>
      </c>
      <c r="E59" t="s">
        <v>11</v>
      </c>
    </row>
    <row r="60" spans="1:5" x14ac:dyDescent="0.25">
      <c r="A60" t="s">
        <v>9</v>
      </c>
      <c r="B60" t="s">
        <v>12</v>
      </c>
      <c r="C60">
        <v>2012</v>
      </c>
      <c r="D60" s="10">
        <v>688.12120000000004</v>
      </c>
      <c r="E60" t="s">
        <v>11</v>
      </c>
    </row>
    <row r="61" spans="1:5" x14ac:dyDescent="0.25">
      <c r="A61" t="s">
        <v>9</v>
      </c>
      <c r="B61" t="s">
        <v>12</v>
      </c>
      <c r="C61">
        <v>2013</v>
      </c>
      <c r="D61" s="10">
        <v>727.47199999999998</v>
      </c>
      <c r="E61" t="s">
        <v>11</v>
      </c>
    </row>
    <row r="62" spans="1:5" x14ac:dyDescent="0.25">
      <c r="A62" t="s">
        <v>9</v>
      </c>
      <c r="B62" t="s">
        <v>12</v>
      </c>
      <c r="C62">
        <v>2014</v>
      </c>
      <c r="D62" s="10">
        <v>711.22199999999998</v>
      </c>
      <c r="E62" t="s">
        <v>11</v>
      </c>
    </row>
    <row r="63" spans="1:5" x14ac:dyDescent="0.25">
      <c r="A63" t="s">
        <v>9</v>
      </c>
      <c r="B63" t="s">
        <v>12</v>
      </c>
      <c r="C63">
        <v>2015</v>
      </c>
      <c r="D63" s="10">
        <v>724.7971</v>
      </c>
      <c r="E63" t="s">
        <v>11</v>
      </c>
    </row>
    <row r="64" spans="1:5" x14ac:dyDescent="0.25">
      <c r="A64" t="s">
        <v>9</v>
      </c>
      <c r="B64" t="s">
        <v>12</v>
      </c>
      <c r="C64">
        <v>2016</v>
      </c>
      <c r="D64" s="10">
        <v>719.03319999999997</v>
      </c>
      <c r="E64" t="s">
        <v>11</v>
      </c>
    </row>
    <row r="65" spans="1:5" x14ac:dyDescent="0.25">
      <c r="A65" t="s">
        <v>9</v>
      </c>
      <c r="B65" t="s">
        <v>12</v>
      </c>
      <c r="C65">
        <v>2017</v>
      </c>
      <c r="D65" s="10">
        <v>744.50319999999999</v>
      </c>
      <c r="E65" t="s">
        <v>11</v>
      </c>
    </row>
    <row r="66" spans="1:5" x14ac:dyDescent="0.25">
      <c r="A66" t="s">
        <v>9</v>
      </c>
      <c r="B66" t="s">
        <v>12</v>
      </c>
      <c r="C66">
        <v>2018</v>
      </c>
      <c r="D66" s="10">
        <v>760.13810000000001</v>
      </c>
      <c r="E66" t="s">
        <v>11</v>
      </c>
    </row>
    <row r="67" spans="1:5" x14ac:dyDescent="0.25">
      <c r="A67" t="s">
        <v>9</v>
      </c>
      <c r="B67" t="s">
        <v>12</v>
      </c>
      <c r="C67">
        <v>2019</v>
      </c>
      <c r="D67" s="10">
        <v>757.15819999999997</v>
      </c>
      <c r="E67" t="s">
        <v>11</v>
      </c>
    </row>
    <row r="68" spans="1:5" x14ac:dyDescent="0.25">
      <c r="A68" t="s">
        <v>9</v>
      </c>
      <c r="B68" t="s">
        <v>12</v>
      </c>
      <c r="C68">
        <v>2020</v>
      </c>
      <c r="D68" s="10">
        <v>699.8691</v>
      </c>
      <c r="E68" t="s">
        <v>11</v>
      </c>
    </row>
    <row r="69" spans="1:5" x14ac:dyDescent="0.25">
      <c r="A69" t="s">
        <v>9</v>
      </c>
      <c r="B69" t="s">
        <v>12</v>
      </c>
      <c r="C69">
        <v>2021</v>
      </c>
      <c r="D69" s="10">
        <v>759.12699999999995</v>
      </c>
      <c r="E69" t="s">
        <v>11</v>
      </c>
    </row>
    <row r="70" spans="1:5" x14ac:dyDescent="0.25">
      <c r="A70" t="s">
        <v>9</v>
      </c>
      <c r="B70" t="s">
        <v>12</v>
      </c>
      <c r="C70">
        <v>2022</v>
      </c>
      <c r="D70" s="10">
        <v>812.44309999999996</v>
      </c>
      <c r="E70" t="s">
        <v>11</v>
      </c>
    </row>
    <row r="71" spans="1:5" x14ac:dyDescent="0.25">
      <c r="A71" t="s">
        <v>9</v>
      </c>
      <c r="B71" t="s">
        <v>12</v>
      </c>
      <c r="C71">
        <v>2023</v>
      </c>
      <c r="D71" s="10">
        <v>853.18920000000003</v>
      </c>
      <c r="E71" t="s">
        <v>11</v>
      </c>
    </row>
    <row r="72" spans="1:5" x14ac:dyDescent="0.25">
      <c r="A72" t="s">
        <v>9</v>
      </c>
      <c r="B72" t="s">
        <v>12</v>
      </c>
      <c r="C72">
        <v>2024</v>
      </c>
      <c r="D72" s="10">
        <v>874.49059999999997</v>
      </c>
      <c r="E72" t="s">
        <v>11</v>
      </c>
    </row>
    <row r="73" spans="1:5" x14ac:dyDescent="0.25">
      <c r="A73" t="s">
        <v>9</v>
      </c>
      <c r="B73" t="s">
        <v>12</v>
      </c>
      <c r="C73">
        <v>2025</v>
      </c>
      <c r="D73" s="10">
        <v>892.10509999999999</v>
      </c>
      <c r="E73" t="s">
        <v>11</v>
      </c>
    </row>
    <row r="74" spans="1:5" x14ac:dyDescent="0.25">
      <c r="A74" t="s">
        <v>9</v>
      </c>
      <c r="B74" t="s">
        <v>12</v>
      </c>
      <c r="C74">
        <v>2026</v>
      </c>
      <c r="D74" s="10">
        <v>908.47879999999998</v>
      </c>
      <c r="E74" t="s">
        <v>11</v>
      </c>
    </row>
    <row r="75" spans="1:5" x14ac:dyDescent="0.25">
      <c r="A75" t="s">
        <v>9</v>
      </c>
      <c r="B75" t="s">
        <v>12</v>
      </c>
      <c r="C75">
        <v>2027</v>
      </c>
      <c r="D75" s="10">
        <v>930.75840000000005</v>
      </c>
      <c r="E75" t="s">
        <v>11</v>
      </c>
    </row>
    <row r="76" spans="1:5" x14ac:dyDescent="0.25">
      <c r="A76" t="s">
        <v>9</v>
      </c>
      <c r="B76" t="s">
        <v>12</v>
      </c>
      <c r="C76">
        <v>2028</v>
      </c>
      <c r="D76" s="10">
        <v>951.56510000000003</v>
      </c>
      <c r="E76" t="s">
        <v>11</v>
      </c>
    </row>
    <row r="77" spans="1:5" x14ac:dyDescent="0.25">
      <c r="A77" t="s">
        <v>9</v>
      </c>
      <c r="B77" t="s">
        <v>12</v>
      </c>
      <c r="C77">
        <v>2029</v>
      </c>
      <c r="D77" s="10">
        <v>971.20600000000002</v>
      </c>
      <c r="E77" t="s">
        <v>11</v>
      </c>
    </row>
    <row r="78" spans="1:5" x14ac:dyDescent="0.25">
      <c r="A78" t="s">
        <v>9</v>
      </c>
      <c r="B78" t="s">
        <v>12</v>
      </c>
      <c r="C78">
        <v>2030</v>
      </c>
      <c r="D78" s="10">
        <v>991.03380000000004</v>
      </c>
      <c r="E78" t="s">
        <v>11</v>
      </c>
    </row>
    <row r="79" spans="1:5" x14ac:dyDescent="0.25">
      <c r="A79" t="s">
        <v>9</v>
      </c>
      <c r="B79" t="s">
        <v>12</v>
      </c>
      <c r="C79">
        <v>2031</v>
      </c>
      <c r="D79" s="10">
        <v>1015.0671</v>
      </c>
      <c r="E79" t="s">
        <v>11</v>
      </c>
    </row>
    <row r="80" spans="1:5" x14ac:dyDescent="0.25">
      <c r="A80" t="s">
        <v>9</v>
      </c>
      <c r="B80" t="s">
        <v>12</v>
      </c>
      <c r="C80">
        <v>2032</v>
      </c>
      <c r="D80" s="10">
        <v>1033.3989999999999</v>
      </c>
      <c r="E80" t="s">
        <v>11</v>
      </c>
    </row>
    <row r="81" spans="1:5" x14ac:dyDescent="0.25">
      <c r="A81" t="s">
        <v>9</v>
      </c>
      <c r="B81" t="s">
        <v>12</v>
      </c>
      <c r="C81">
        <v>2033</v>
      </c>
      <c r="D81" s="10">
        <v>1046.162</v>
      </c>
      <c r="E81" t="s">
        <v>11</v>
      </c>
    </row>
    <row r="82" spans="1:5" x14ac:dyDescent="0.25">
      <c r="A82" t="s">
        <v>9</v>
      </c>
      <c r="B82" t="s">
        <v>12</v>
      </c>
      <c r="C82">
        <v>2034</v>
      </c>
      <c r="D82" s="10">
        <v>1054.7516000000001</v>
      </c>
      <c r="E82" t="s">
        <v>11</v>
      </c>
    </row>
    <row r="83" spans="1:5" x14ac:dyDescent="0.25">
      <c r="A83" t="s">
        <v>9</v>
      </c>
      <c r="B83" t="s">
        <v>12</v>
      </c>
      <c r="C83">
        <v>2035</v>
      </c>
      <c r="D83" s="10">
        <v>1056.7327</v>
      </c>
      <c r="E83" t="s">
        <v>11</v>
      </c>
    </row>
    <row r="84" spans="1:5" x14ac:dyDescent="0.25">
      <c r="A84" t="s">
        <v>9</v>
      </c>
      <c r="B84" t="s">
        <v>12</v>
      </c>
      <c r="C84">
        <v>2036</v>
      </c>
      <c r="D84" s="10">
        <v>1056.6332</v>
      </c>
      <c r="E84" t="s">
        <v>11</v>
      </c>
    </row>
    <row r="85" spans="1:5" x14ac:dyDescent="0.25">
      <c r="A85" t="s">
        <v>9</v>
      </c>
      <c r="B85" t="s">
        <v>12</v>
      </c>
      <c r="C85">
        <v>2037</v>
      </c>
      <c r="D85" s="10">
        <v>1057.3480999999999</v>
      </c>
      <c r="E85" t="s">
        <v>11</v>
      </c>
    </row>
    <row r="86" spans="1:5" x14ac:dyDescent="0.25">
      <c r="A86" t="s">
        <v>9</v>
      </c>
      <c r="B86" t="s">
        <v>12</v>
      </c>
      <c r="C86">
        <v>2038</v>
      </c>
      <c r="D86" s="10">
        <v>1055.1034999999999</v>
      </c>
      <c r="E86" t="s">
        <v>11</v>
      </c>
    </row>
    <row r="87" spans="1:5" x14ac:dyDescent="0.25">
      <c r="A87" t="s">
        <v>9</v>
      </c>
      <c r="B87" t="s">
        <v>12</v>
      </c>
      <c r="C87">
        <v>2039</v>
      </c>
      <c r="D87" s="10">
        <v>1053.2795000000001</v>
      </c>
      <c r="E87" t="s">
        <v>11</v>
      </c>
    </row>
    <row r="88" spans="1:5" x14ac:dyDescent="0.25">
      <c r="A88" t="s">
        <v>9</v>
      </c>
      <c r="B88" t="s">
        <v>12</v>
      </c>
      <c r="C88">
        <v>2040</v>
      </c>
      <c r="D88" s="10">
        <v>1057.2642000000001</v>
      </c>
      <c r="E88" t="s">
        <v>11</v>
      </c>
    </row>
    <row r="89" spans="1:5" x14ac:dyDescent="0.25">
      <c r="A89" t="s">
        <v>9</v>
      </c>
      <c r="B89" t="s">
        <v>12</v>
      </c>
      <c r="C89">
        <v>2041</v>
      </c>
      <c r="D89" s="10">
        <v>1064.0790999999999</v>
      </c>
      <c r="E89" t="s">
        <v>11</v>
      </c>
    </row>
    <row r="90" spans="1:5" x14ac:dyDescent="0.25">
      <c r="A90" t="s">
        <v>9</v>
      </c>
      <c r="B90" t="s">
        <v>12</v>
      </c>
      <c r="C90">
        <v>2042</v>
      </c>
      <c r="D90" s="10">
        <v>1071.2625</v>
      </c>
      <c r="E90" t="s">
        <v>11</v>
      </c>
    </row>
    <row r="91" spans="1:5" x14ac:dyDescent="0.25">
      <c r="A91" t="s">
        <v>9</v>
      </c>
      <c r="B91" t="s">
        <v>12</v>
      </c>
      <c r="C91">
        <v>2043</v>
      </c>
      <c r="D91" s="10">
        <v>1077.498</v>
      </c>
      <c r="E91" t="s">
        <v>11</v>
      </c>
    </row>
    <row r="92" spans="1:5" x14ac:dyDescent="0.25">
      <c r="A92" t="s">
        <v>9</v>
      </c>
      <c r="B92" t="s">
        <v>12</v>
      </c>
      <c r="C92">
        <v>2044</v>
      </c>
      <c r="D92" s="10">
        <v>1084.2344000000001</v>
      </c>
      <c r="E92" t="s">
        <v>11</v>
      </c>
    </row>
    <row r="93" spans="1:5" x14ac:dyDescent="0.25">
      <c r="A93" t="s">
        <v>9</v>
      </c>
      <c r="B93" t="s">
        <v>12</v>
      </c>
      <c r="C93">
        <v>2045</v>
      </c>
      <c r="D93" s="10">
        <v>1087.8780999999999</v>
      </c>
      <c r="E93" t="s">
        <v>11</v>
      </c>
    </row>
    <row r="94" spans="1:5" x14ac:dyDescent="0.25">
      <c r="A94" t="s">
        <v>9</v>
      </c>
      <c r="B94" t="s">
        <v>12</v>
      </c>
      <c r="C94">
        <v>2046</v>
      </c>
      <c r="D94" s="10">
        <v>1091.1215999999999</v>
      </c>
      <c r="E94" t="s">
        <v>11</v>
      </c>
    </row>
    <row r="95" spans="1:5" x14ac:dyDescent="0.25">
      <c r="A95" t="s">
        <v>9</v>
      </c>
      <c r="B95" t="s">
        <v>12</v>
      </c>
      <c r="C95">
        <v>2047</v>
      </c>
      <c r="D95" s="10">
        <v>1096.9029</v>
      </c>
      <c r="E95" t="s">
        <v>11</v>
      </c>
    </row>
    <row r="96" spans="1:5" x14ac:dyDescent="0.25">
      <c r="A96" t="s">
        <v>9</v>
      </c>
      <c r="B96" t="s">
        <v>12</v>
      </c>
      <c r="C96">
        <v>2048</v>
      </c>
      <c r="D96" s="10">
        <v>1101.798</v>
      </c>
      <c r="E96" t="s">
        <v>11</v>
      </c>
    </row>
    <row r="97" spans="1:5" x14ac:dyDescent="0.25">
      <c r="A97" t="s">
        <v>9</v>
      </c>
      <c r="B97" t="s">
        <v>12</v>
      </c>
      <c r="C97">
        <v>2049</v>
      </c>
      <c r="D97" s="10">
        <v>1107.7166999999999</v>
      </c>
      <c r="E97" t="s">
        <v>11</v>
      </c>
    </row>
    <row r="98" spans="1:5" x14ac:dyDescent="0.25">
      <c r="A98" t="s">
        <v>9</v>
      </c>
      <c r="B98" t="s">
        <v>12</v>
      </c>
      <c r="C98">
        <v>2050</v>
      </c>
      <c r="D98" s="10">
        <v>1112.0033000000001</v>
      </c>
      <c r="E98" t="s">
        <v>11</v>
      </c>
    </row>
    <row r="99" spans="1:5" x14ac:dyDescent="0.25">
      <c r="A99" t="s">
        <v>9</v>
      </c>
      <c r="B99" t="s">
        <v>13</v>
      </c>
      <c r="C99">
        <v>2005</v>
      </c>
      <c r="D99" s="10">
        <v>0</v>
      </c>
      <c r="E99" t="s">
        <v>11</v>
      </c>
    </row>
    <row r="100" spans="1:5" x14ac:dyDescent="0.25">
      <c r="A100" t="s">
        <v>9</v>
      </c>
      <c r="B100" t="s">
        <v>13</v>
      </c>
      <c r="C100">
        <v>2006</v>
      </c>
      <c r="D100" s="10">
        <v>0</v>
      </c>
      <c r="E100" t="s">
        <v>11</v>
      </c>
    </row>
    <row r="101" spans="1:5" x14ac:dyDescent="0.25">
      <c r="A101" t="s">
        <v>9</v>
      </c>
      <c r="B101" t="s">
        <v>13</v>
      </c>
      <c r="C101">
        <v>2007</v>
      </c>
      <c r="D101" s="10">
        <v>0</v>
      </c>
      <c r="E101" t="s">
        <v>11</v>
      </c>
    </row>
    <row r="102" spans="1:5" x14ac:dyDescent="0.25">
      <c r="A102" t="s">
        <v>9</v>
      </c>
      <c r="B102" t="s">
        <v>13</v>
      </c>
      <c r="C102">
        <v>2008</v>
      </c>
      <c r="D102" s="10">
        <v>0</v>
      </c>
      <c r="E102" t="s">
        <v>11</v>
      </c>
    </row>
    <row r="103" spans="1:5" x14ac:dyDescent="0.25">
      <c r="A103" t="s">
        <v>9</v>
      </c>
      <c r="B103" t="s">
        <v>13</v>
      </c>
      <c r="C103">
        <v>2009</v>
      </c>
      <c r="D103" s="10">
        <v>0</v>
      </c>
      <c r="E103" t="s">
        <v>11</v>
      </c>
    </row>
    <row r="104" spans="1:5" x14ac:dyDescent="0.25">
      <c r="A104" t="s">
        <v>9</v>
      </c>
      <c r="B104" t="s">
        <v>13</v>
      </c>
      <c r="C104">
        <v>2010</v>
      </c>
      <c r="D104" s="10">
        <v>0</v>
      </c>
      <c r="E104" t="s">
        <v>11</v>
      </c>
    </row>
    <row r="105" spans="1:5" x14ac:dyDescent="0.25">
      <c r="A105" t="s">
        <v>9</v>
      </c>
      <c r="B105" t="s">
        <v>13</v>
      </c>
      <c r="C105">
        <v>2011</v>
      </c>
      <c r="D105" s="10">
        <v>0</v>
      </c>
      <c r="E105" t="s">
        <v>11</v>
      </c>
    </row>
    <row r="106" spans="1:5" x14ac:dyDescent="0.25">
      <c r="A106" t="s">
        <v>9</v>
      </c>
      <c r="B106" t="s">
        <v>13</v>
      </c>
      <c r="C106">
        <v>2012</v>
      </c>
      <c r="D106" s="10">
        <v>0</v>
      </c>
      <c r="E106" t="s">
        <v>11</v>
      </c>
    </row>
    <row r="107" spans="1:5" x14ac:dyDescent="0.25">
      <c r="A107" t="s">
        <v>9</v>
      </c>
      <c r="B107" t="s">
        <v>13</v>
      </c>
      <c r="C107">
        <v>2013</v>
      </c>
      <c r="D107" s="10">
        <v>0</v>
      </c>
      <c r="E107" t="s">
        <v>11</v>
      </c>
    </row>
    <row r="108" spans="1:5" x14ac:dyDescent="0.25">
      <c r="A108" t="s">
        <v>9</v>
      </c>
      <c r="B108" t="s">
        <v>13</v>
      </c>
      <c r="C108">
        <v>2014</v>
      </c>
      <c r="D108" s="10">
        <v>0</v>
      </c>
      <c r="E108" t="s">
        <v>11</v>
      </c>
    </row>
    <row r="109" spans="1:5" x14ac:dyDescent="0.25">
      <c r="A109" t="s">
        <v>9</v>
      </c>
      <c r="B109" t="s">
        <v>13</v>
      </c>
      <c r="C109">
        <v>2015</v>
      </c>
      <c r="D109" s="10">
        <v>0</v>
      </c>
      <c r="E109" t="s">
        <v>11</v>
      </c>
    </row>
    <row r="110" spans="1:5" x14ac:dyDescent="0.25">
      <c r="A110" t="s">
        <v>9</v>
      </c>
      <c r="B110" t="s">
        <v>13</v>
      </c>
      <c r="C110">
        <v>2016</v>
      </c>
      <c r="D110" s="10">
        <v>0</v>
      </c>
      <c r="E110" t="s">
        <v>11</v>
      </c>
    </row>
    <row r="111" spans="1:5" x14ac:dyDescent="0.25">
      <c r="A111" t="s">
        <v>9</v>
      </c>
      <c r="B111" t="s">
        <v>13</v>
      </c>
      <c r="C111">
        <v>2017</v>
      </c>
      <c r="D111" s="10">
        <v>0</v>
      </c>
      <c r="E111" t="s">
        <v>11</v>
      </c>
    </row>
    <row r="112" spans="1:5" x14ac:dyDescent="0.25">
      <c r="A112" t="s">
        <v>9</v>
      </c>
      <c r="B112" t="s">
        <v>13</v>
      </c>
      <c r="C112">
        <v>2018</v>
      </c>
      <c r="D112" s="10">
        <v>0</v>
      </c>
      <c r="E112" t="s">
        <v>11</v>
      </c>
    </row>
    <row r="113" spans="1:5" x14ac:dyDescent="0.25">
      <c r="A113" t="s">
        <v>9</v>
      </c>
      <c r="B113" t="s">
        <v>13</v>
      </c>
      <c r="C113">
        <v>2019</v>
      </c>
      <c r="D113" s="10">
        <v>0</v>
      </c>
      <c r="E113" t="s">
        <v>11</v>
      </c>
    </row>
    <row r="114" spans="1:5" x14ac:dyDescent="0.25">
      <c r="A114" t="s">
        <v>9</v>
      </c>
      <c r="B114" t="s">
        <v>13</v>
      </c>
      <c r="C114">
        <v>2020</v>
      </c>
      <c r="D114" s="10">
        <v>0</v>
      </c>
      <c r="E114" t="s">
        <v>11</v>
      </c>
    </row>
    <row r="115" spans="1:5" x14ac:dyDescent="0.25">
      <c r="A115" t="s">
        <v>9</v>
      </c>
      <c r="B115" t="s">
        <v>13</v>
      </c>
      <c r="C115">
        <v>2021</v>
      </c>
      <c r="D115" s="10">
        <v>0.34560000000000002</v>
      </c>
      <c r="E115" t="s">
        <v>11</v>
      </c>
    </row>
    <row r="116" spans="1:5" x14ac:dyDescent="0.25">
      <c r="A116" t="s">
        <v>9</v>
      </c>
      <c r="B116" t="s">
        <v>13</v>
      </c>
      <c r="C116">
        <v>2022</v>
      </c>
      <c r="D116" s="10">
        <v>0.35239999999999999</v>
      </c>
      <c r="E116" t="s">
        <v>11</v>
      </c>
    </row>
    <row r="117" spans="1:5" x14ac:dyDescent="0.25">
      <c r="A117" t="s">
        <v>9</v>
      </c>
      <c r="B117" t="s">
        <v>13</v>
      </c>
      <c r="C117">
        <v>2023</v>
      </c>
      <c r="D117" s="10">
        <v>0.43059999999999998</v>
      </c>
      <c r="E117" t="s">
        <v>11</v>
      </c>
    </row>
    <row r="118" spans="1:5" x14ac:dyDescent="0.25">
      <c r="A118" t="s">
        <v>9</v>
      </c>
      <c r="B118" t="s">
        <v>13</v>
      </c>
      <c r="C118">
        <v>2024</v>
      </c>
      <c r="D118" s="10">
        <v>29.350200000000001</v>
      </c>
      <c r="E118" t="s">
        <v>11</v>
      </c>
    </row>
    <row r="119" spans="1:5" x14ac:dyDescent="0.25">
      <c r="A119" t="s">
        <v>9</v>
      </c>
      <c r="B119" t="s">
        <v>13</v>
      </c>
      <c r="C119">
        <v>2025</v>
      </c>
      <c r="D119" s="10">
        <v>57.881</v>
      </c>
      <c r="E119" t="s">
        <v>11</v>
      </c>
    </row>
    <row r="120" spans="1:5" x14ac:dyDescent="0.25">
      <c r="A120" t="s">
        <v>9</v>
      </c>
      <c r="B120" t="s">
        <v>13</v>
      </c>
      <c r="C120">
        <v>2026</v>
      </c>
      <c r="D120" s="10">
        <v>73.7911</v>
      </c>
      <c r="E120" t="s">
        <v>11</v>
      </c>
    </row>
    <row r="121" spans="1:5" x14ac:dyDescent="0.25">
      <c r="A121" t="s">
        <v>9</v>
      </c>
      <c r="B121" t="s">
        <v>13</v>
      </c>
      <c r="C121">
        <v>2027</v>
      </c>
      <c r="D121" s="10">
        <v>84.430800000000005</v>
      </c>
      <c r="E121" t="s">
        <v>11</v>
      </c>
    </row>
    <row r="122" spans="1:5" x14ac:dyDescent="0.25">
      <c r="A122" t="s">
        <v>9</v>
      </c>
      <c r="B122" t="s">
        <v>13</v>
      </c>
      <c r="C122">
        <v>2028</v>
      </c>
      <c r="D122" s="10">
        <v>93.371099999999998</v>
      </c>
      <c r="E122" t="s">
        <v>11</v>
      </c>
    </row>
    <row r="123" spans="1:5" x14ac:dyDescent="0.25">
      <c r="A123" t="s">
        <v>9</v>
      </c>
      <c r="B123" t="s">
        <v>13</v>
      </c>
      <c r="C123">
        <v>2029</v>
      </c>
      <c r="D123" s="10">
        <v>107.5865</v>
      </c>
      <c r="E123" t="s">
        <v>11</v>
      </c>
    </row>
    <row r="124" spans="1:5" x14ac:dyDescent="0.25">
      <c r="A124" t="s">
        <v>9</v>
      </c>
      <c r="B124" t="s">
        <v>13</v>
      </c>
      <c r="C124">
        <v>2030</v>
      </c>
      <c r="D124" s="10">
        <v>149.10929999999999</v>
      </c>
      <c r="E124" t="s">
        <v>11</v>
      </c>
    </row>
    <row r="125" spans="1:5" x14ac:dyDescent="0.25">
      <c r="A125" t="s">
        <v>9</v>
      </c>
      <c r="B125" t="s">
        <v>13</v>
      </c>
      <c r="C125">
        <v>2031</v>
      </c>
      <c r="D125" s="10">
        <v>175.76429999999999</v>
      </c>
      <c r="E125" t="s">
        <v>11</v>
      </c>
    </row>
    <row r="126" spans="1:5" x14ac:dyDescent="0.25">
      <c r="A126" t="s">
        <v>9</v>
      </c>
      <c r="B126" t="s">
        <v>13</v>
      </c>
      <c r="C126">
        <v>2032</v>
      </c>
      <c r="D126" s="10">
        <v>217.3109</v>
      </c>
      <c r="E126" t="s">
        <v>11</v>
      </c>
    </row>
    <row r="127" spans="1:5" x14ac:dyDescent="0.25">
      <c r="A127" t="s">
        <v>9</v>
      </c>
      <c r="B127" t="s">
        <v>13</v>
      </c>
      <c r="C127">
        <v>2033</v>
      </c>
      <c r="D127" s="10">
        <v>261.005</v>
      </c>
      <c r="E127" t="s">
        <v>11</v>
      </c>
    </row>
    <row r="128" spans="1:5" x14ac:dyDescent="0.25">
      <c r="A128" t="s">
        <v>9</v>
      </c>
      <c r="B128" t="s">
        <v>13</v>
      </c>
      <c r="C128">
        <v>2034</v>
      </c>
      <c r="D128" s="10">
        <v>317.91300000000001</v>
      </c>
      <c r="E128" t="s">
        <v>11</v>
      </c>
    </row>
    <row r="129" spans="1:5" x14ac:dyDescent="0.25">
      <c r="A129" t="s">
        <v>9</v>
      </c>
      <c r="B129" t="s">
        <v>13</v>
      </c>
      <c r="C129">
        <v>2035</v>
      </c>
      <c r="D129" s="10">
        <v>363.13720000000001</v>
      </c>
      <c r="E129" t="s">
        <v>11</v>
      </c>
    </row>
    <row r="130" spans="1:5" x14ac:dyDescent="0.25">
      <c r="A130" t="s">
        <v>9</v>
      </c>
      <c r="B130" t="s">
        <v>13</v>
      </c>
      <c r="C130">
        <v>2036</v>
      </c>
      <c r="D130" s="10">
        <v>403.54950000000002</v>
      </c>
      <c r="E130" t="s">
        <v>11</v>
      </c>
    </row>
    <row r="131" spans="1:5" x14ac:dyDescent="0.25">
      <c r="A131" t="s">
        <v>9</v>
      </c>
      <c r="B131" t="s">
        <v>13</v>
      </c>
      <c r="C131">
        <v>2037</v>
      </c>
      <c r="D131" s="10">
        <v>451.94380000000001</v>
      </c>
      <c r="E131" t="s">
        <v>11</v>
      </c>
    </row>
    <row r="132" spans="1:5" x14ac:dyDescent="0.25">
      <c r="A132" t="s">
        <v>9</v>
      </c>
      <c r="B132" t="s">
        <v>13</v>
      </c>
      <c r="C132">
        <v>2038</v>
      </c>
      <c r="D132" s="10">
        <v>493.17840000000001</v>
      </c>
      <c r="E132" t="s">
        <v>11</v>
      </c>
    </row>
    <row r="133" spans="1:5" x14ac:dyDescent="0.25">
      <c r="A133" t="s">
        <v>9</v>
      </c>
      <c r="B133" t="s">
        <v>13</v>
      </c>
      <c r="C133">
        <v>2039</v>
      </c>
      <c r="D133" s="10">
        <v>539.94280000000003</v>
      </c>
      <c r="E133" t="s">
        <v>11</v>
      </c>
    </row>
    <row r="134" spans="1:5" x14ac:dyDescent="0.25">
      <c r="A134" t="s">
        <v>9</v>
      </c>
      <c r="B134" t="s">
        <v>13</v>
      </c>
      <c r="C134">
        <v>2040</v>
      </c>
      <c r="D134" s="10">
        <v>589.20460000000003</v>
      </c>
      <c r="E134" t="s">
        <v>11</v>
      </c>
    </row>
    <row r="135" spans="1:5" x14ac:dyDescent="0.25">
      <c r="A135" t="s">
        <v>9</v>
      </c>
      <c r="B135" t="s">
        <v>13</v>
      </c>
      <c r="C135">
        <v>2041</v>
      </c>
      <c r="D135" s="10">
        <v>652.60940000000005</v>
      </c>
      <c r="E135" t="s">
        <v>11</v>
      </c>
    </row>
    <row r="136" spans="1:5" x14ac:dyDescent="0.25">
      <c r="A136" t="s">
        <v>9</v>
      </c>
      <c r="B136" t="s">
        <v>13</v>
      </c>
      <c r="C136">
        <v>2042</v>
      </c>
      <c r="D136" s="10">
        <v>705.75440000000003</v>
      </c>
      <c r="E136" t="s">
        <v>11</v>
      </c>
    </row>
    <row r="137" spans="1:5" x14ac:dyDescent="0.25">
      <c r="A137" t="s">
        <v>9</v>
      </c>
      <c r="B137" t="s">
        <v>13</v>
      </c>
      <c r="C137">
        <v>2043</v>
      </c>
      <c r="D137" s="10">
        <v>759.41539999999998</v>
      </c>
      <c r="E137" t="s">
        <v>11</v>
      </c>
    </row>
    <row r="138" spans="1:5" x14ac:dyDescent="0.25">
      <c r="A138" t="s">
        <v>9</v>
      </c>
      <c r="B138" t="s">
        <v>13</v>
      </c>
      <c r="C138">
        <v>2044</v>
      </c>
      <c r="D138" s="10">
        <v>804.40459999999996</v>
      </c>
      <c r="E138" t="s">
        <v>11</v>
      </c>
    </row>
    <row r="139" spans="1:5" x14ac:dyDescent="0.25">
      <c r="A139" t="s">
        <v>9</v>
      </c>
      <c r="B139" t="s">
        <v>13</v>
      </c>
      <c r="C139">
        <v>2045</v>
      </c>
      <c r="D139" s="10">
        <v>844.24339999999995</v>
      </c>
      <c r="E139" t="s">
        <v>11</v>
      </c>
    </row>
    <row r="140" spans="1:5" x14ac:dyDescent="0.25">
      <c r="A140" t="s">
        <v>9</v>
      </c>
      <c r="B140" t="s">
        <v>13</v>
      </c>
      <c r="C140">
        <v>2046</v>
      </c>
      <c r="D140" s="10">
        <v>881.51589999999999</v>
      </c>
      <c r="E140" t="s">
        <v>11</v>
      </c>
    </row>
    <row r="141" spans="1:5" x14ac:dyDescent="0.25">
      <c r="A141" t="s">
        <v>9</v>
      </c>
      <c r="B141" t="s">
        <v>13</v>
      </c>
      <c r="C141">
        <v>2047</v>
      </c>
      <c r="D141" s="10">
        <v>920.00369999999998</v>
      </c>
      <c r="E141" t="s">
        <v>11</v>
      </c>
    </row>
    <row r="142" spans="1:5" x14ac:dyDescent="0.25">
      <c r="A142" t="s">
        <v>9</v>
      </c>
      <c r="B142" t="s">
        <v>13</v>
      </c>
      <c r="C142">
        <v>2048</v>
      </c>
      <c r="D142" s="10">
        <v>960.56299999999999</v>
      </c>
      <c r="E142" t="s">
        <v>11</v>
      </c>
    </row>
    <row r="143" spans="1:5" x14ac:dyDescent="0.25">
      <c r="A143" t="s">
        <v>9</v>
      </c>
      <c r="B143" t="s">
        <v>13</v>
      </c>
      <c r="C143">
        <v>2049</v>
      </c>
      <c r="D143" s="10">
        <v>996.51679999999999</v>
      </c>
      <c r="E143" t="s">
        <v>11</v>
      </c>
    </row>
    <row r="144" spans="1:5" x14ac:dyDescent="0.25">
      <c r="A144" t="s">
        <v>9</v>
      </c>
      <c r="B144" t="s">
        <v>13</v>
      </c>
      <c r="C144">
        <v>2050</v>
      </c>
      <c r="D144" s="10">
        <v>1028.9556</v>
      </c>
      <c r="E144" t="s">
        <v>11</v>
      </c>
    </row>
    <row r="145" spans="1:5" x14ac:dyDescent="0.25">
      <c r="A145" t="s">
        <v>9</v>
      </c>
      <c r="B145" t="s">
        <v>14</v>
      </c>
      <c r="C145">
        <v>2005</v>
      </c>
      <c r="D145" s="10">
        <v>0</v>
      </c>
      <c r="E145" t="s">
        <v>11</v>
      </c>
    </row>
    <row r="146" spans="1:5" x14ac:dyDescent="0.25">
      <c r="A146" t="s">
        <v>9</v>
      </c>
      <c r="B146" t="s">
        <v>14</v>
      </c>
      <c r="C146">
        <v>2006</v>
      </c>
      <c r="D146" s="10">
        <v>0</v>
      </c>
      <c r="E146" t="s">
        <v>11</v>
      </c>
    </row>
    <row r="147" spans="1:5" x14ac:dyDescent="0.25">
      <c r="A147" t="s">
        <v>9</v>
      </c>
      <c r="B147" t="s">
        <v>14</v>
      </c>
      <c r="C147">
        <v>2007</v>
      </c>
      <c r="D147" s="10">
        <v>0</v>
      </c>
      <c r="E147" t="s">
        <v>11</v>
      </c>
    </row>
    <row r="148" spans="1:5" x14ac:dyDescent="0.25">
      <c r="A148" t="s">
        <v>9</v>
      </c>
      <c r="B148" t="s">
        <v>14</v>
      </c>
      <c r="C148">
        <v>2008</v>
      </c>
      <c r="D148" s="10">
        <v>0</v>
      </c>
      <c r="E148" t="s">
        <v>11</v>
      </c>
    </row>
    <row r="149" spans="1:5" x14ac:dyDescent="0.25">
      <c r="A149" t="s">
        <v>9</v>
      </c>
      <c r="B149" t="s">
        <v>14</v>
      </c>
      <c r="C149">
        <v>2009</v>
      </c>
      <c r="D149" s="10">
        <v>0</v>
      </c>
      <c r="E149" t="s">
        <v>11</v>
      </c>
    </row>
    <row r="150" spans="1:5" x14ac:dyDescent="0.25">
      <c r="A150" t="s">
        <v>9</v>
      </c>
      <c r="B150" t="s">
        <v>14</v>
      </c>
      <c r="C150">
        <v>2010</v>
      </c>
      <c r="D150" s="10">
        <v>0</v>
      </c>
      <c r="E150" t="s">
        <v>11</v>
      </c>
    </row>
    <row r="151" spans="1:5" x14ac:dyDescent="0.25">
      <c r="A151" t="s">
        <v>9</v>
      </c>
      <c r="B151" t="s">
        <v>14</v>
      </c>
      <c r="C151">
        <v>2011</v>
      </c>
      <c r="D151" s="10">
        <v>0</v>
      </c>
      <c r="E151" t="s">
        <v>11</v>
      </c>
    </row>
    <row r="152" spans="1:5" x14ac:dyDescent="0.25">
      <c r="A152" t="s">
        <v>9</v>
      </c>
      <c r="B152" t="s">
        <v>14</v>
      </c>
      <c r="C152">
        <v>2012</v>
      </c>
      <c r="D152" s="10">
        <v>0</v>
      </c>
      <c r="E152" t="s">
        <v>11</v>
      </c>
    </row>
    <row r="153" spans="1:5" x14ac:dyDescent="0.25">
      <c r="A153" t="s">
        <v>9</v>
      </c>
      <c r="B153" t="s">
        <v>14</v>
      </c>
      <c r="C153">
        <v>2013</v>
      </c>
      <c r="D153" s="10">
        <v>0</v>
      </c>
      <c r="E153" t="s">
        <v>11</v>
      </c>
    </row>
    <row r="154" spans="1:5" x14ac:dyDescent="0.25">
      <c r="A154" t="s">
        <v>9</v>
      </c>
      <c r="B154" t="s">
        <v>14</v>
      </c>
      <c r="C154">
        <v>2014</v>
      </c>
      <c r="D154" s="10">
        <v>0</v>
      </c>
      <c r="E154" t="s">
        <v>11</v>
      </c>
    </row>
    <row r="155" spans="1:5" x14ac:dyDescent="0.25">
      <c r="A155" t="s">
        <v>9</v>
      </c>
      <c r="B155" t="s">
        <v>14</v>
      </c>
      <c r="C155">
        <v>2015</v>
      </c>
      <c r="D155" s="10">
        <v>6.7454545454545496</v>
      </c>
      <c r="E155" t="s">
        <v>11</v>
      </c>
    </row>
    <row r="156" spans="1:5" x14ac:dyDescent="0.25">
      <c r="A156" t="s">
        <v>9</v>
      </c>
      <c r="B156" t="s">
        <v>14</v>
      </c>
      <c r="C156">
        <v>2016</v>
      </c>
      <c r="D156" s="10">
        <v>20.149090909090901</v>
      </c>
      <c r="E156" t="s">
        <v>11</v>
      </c>
    </row>
    <row r="157" spans="1:5" x14ac:dyDescent="0.25">
      <c r="A157" t="s">
        <v>9</v>
      </c>
      <c r="B157" t="s">
        <v>14</v>
      </c>
      <c r="C157">
        <v>2017</v>
      </c>
      <c r="D157" s="10">
        <v>20.7</v>
      </c>
      <c r="E157" t="s">
        <v>11</v>
      </c>
    </row>
    <row r="158" spans="1:5" x14ac:dyDescent="0.25">
      <c r="A158" t="s">
        <v>9</v>
      </c>
      <c r="B158" t="s">
        <v>14</v>
      </c>
      <c r="C158">
        <v>2018</v>
      </c>
      <c r="D158" s="10">
        <v>19.387272727272698</v>
      </c>
      <c r="E158" t="s">
        <v>11</v>
      </c>
    </row>
    <row r="159" spans="1:5" x14ac:dyDescent="0.25">
      <c r="A159" t="s">
        <v>9</v>
      </c>
      <c r="B159" t="s">
        <v>14</v>
      </c>
      <c r="C159">
        <v>2019</v>
      </c>
      <c r="D159" s="10">
        <v>41.654065572388099</v>
      </c>
      <c r="E159" t="s">
        <v>11</v>
      </c>
    </row>
    <row r="160" spans="1:5" x14ac:dyDescent="0.25">
      <c r="A160" t="s">
        <v>9</v>
      </c>
      <c r="B160" t="s">
        <v>14</v>
      </c>
      <c r="C160">
        <v>2020</v>
      </c>
      <c r="D160" s="10">
        <v>38.227382428406898</v>
      </c>
      <c r="E160" t="s">
        <v>11</v>
      </c>
    </row>
    <row r="161" spans="1:5" x14ac:dyDescent="0.25">
      <c r="A161" t="s">
        <v>9</v>
      </c>
      <c r="B161" t="s">
        <v>14</v>
      </c>
      <c r="C161">
        <v>2021</v>
      </c>
      <c r="D161" s="10">
        <v>47.926405972055299</v>
      </c>
      <c r="E161" t="s">
        <v>11</v>
      </c>
    </row>
    <row r="162" spans="1:5" x14ac:dyDescent="0.25">
      <c r="A162" t="s">
        <v>9</v>
      </c>
      <c r="B162" t="s">
        <v>14</v>
      </c>
      <c r="C162">
        <v>2022</v>
      </c>
      <c r="D162" s="10">
        <v>47.913524969980699</v>
      </c>
      <c r="E162" t="s">
        <v>11</v>
      </c>
    </row>
    <row r="163" spans="1:5" x14ac:dyDescent="0.25">
      <c r="A163" t="s">
        <v>9</v>
      </c>
      <c r="B163" t="s">
        <v>14</v>
      </c>
      <c r="C163">
        <v>2023</v>
      </c>
      <c r="D163" s="10">
        <v>48.479660002495599</v>
      </c>
      <c r="E163" t="s">
        <v>11</v>
      </c>
    </row>
    <row r="164" spans="1:5" x14ac:dyDescent="0.25">
      <c r="A164" t="s">
        <v>9</v>
      </c>
      <c r="B164" t="s">
        <v>14</v>
      </c>
      <c r="C164">
        <v>2024</v>
      </c>
      <c r="D164" s="10">
        <v>49.955634043095301</v>
      </c>
      <c r="E164" t="s">
        <v>11</v>
      </c>
    </row>
    <row r="165" spans="1:5" x14ac:dyDescent="0.25">
      <c r="A165" t="s">
        <v>9</v>
      </c>
      <c r="B165" t="s">
        <v>14</v>
      </c>
      <c r="C165">
        <v>2025</v>
      </c>
      <c r="D165" s="10">
        <v>55.032472252674701</v>
      </c>
      <c r="E165" t="s">
        <v>11</v>
      </c>
    </row>
    <row r="166" spans="1:5" x14ac:dyDescent="0.25">
      <c r="A166" t="s">
        <v>9</v>
      </c>
      <c r="B166" t="s">
        <v>14</v>
      </c>
      <c r="C166">
        <v>2026</v>
      </c>
      <c r="D166" s="10">
        <v>67.137874146455303</v>
      </c>
      <c r="E166" t="s">
        <v>11</v>
      </c>
    </row>
    <row r="167" spans="1:5" x14ac:dyDescent="0.25">
      <c r="A167" t="s">
        <v>9</v>
      </c>
      <c r="B167" t="s">
        <v>14</v>
      </c>
      <c r="C167">
        <v>2027</v>
      </c>
      <c r="D167" s="10">
        <v>91.824260284015594</v>
      </c>
      <c r="E167" t="s">
        <v>11</v>
      </c>
    </row>
    <row r="168" spans="1:5" x14ac:dyDescent="0.25">
      <c r="A168" t="s">
        <v>9</v>
      </c>
      <c r="B168" t="s">
        <v>14</v>
      </c>
      <c r="C168">
        <v>2028</v>
      </c>
      <c r="D168" s="10">
        <v>143.99414750798701</v>
      </c>
      <c r="E168" t="s">
        <v>11</v>
      </c>
    </row>
    <row r="169" spans="1:5" x14ac:dyDescent="0.25">
      <c r="A169" t="s">
        <v>9</v>
      </c>
      <c r="B169" t="s">
        <v>14</v>
      </c>
      <c r="C169">
        <v>2029</v>
      </c>
      <c r="D169" s="10">
        <v>278.55941064091098</v>
      </c>
      <c r="E169" t="s">
        <v>11</v>
      </c>
    </row>
    <row r="170" spans="1:5" x14ac:dyDescent="0.25">
      <c r="A170" t="s">
        <v>9</v>
      </c>
      <c r="B170" t="s">
        <v>14</v>
      </c>
      <c r="C170">
        <v>2030</v>
      </c>
      <c r="D170" s="10">
        <v>413.77423944742901</v>
      </c>
      <c r="E170" t="s">
        <v>11</v>
      </c>
    </row>
    <row r="171" spans="1:5" x14ac:dyDescent="0.25">
      <c r="A171" t="s">
        <v>9</v>
      </c>
      <c r="B171" t="s">
        <v>14</v>
      </c>
      <c r="C171">
        <v>2031</v>
      </c>
      <c r="D171" s="10">
        <v>514.52225612616496</v>
      </c>
      <c r="E171" t="s">
        <v>11</v>
      </c>
    </row>
    <row r="172" spans="1:5" x14ac:dyDescent="0.25">
      <c r="A172" t="s">
        <v>9</v>
      </c>
      <c r="B172" t="s">
        <v>14</v>
      </c>
      <c r="C172">
        <v>2032</v>
      </c>
      <c r="D172" s="10">
        <v>597.45981828976198</v>
      </c>
      <c r="E172" t="s">
        <v>11</v>
      </c>
    </row>
    <row r="173" spans="1:5" x14ac:dyDescent="0.25">
      <c r="A173" t="s">
        <v>9</v>
      </c>
      <c r="B173" t="s">
        <v>14</v>
      </c>
      <c r="C173">
        <v>2033</v>
      </c>
      <c r="D173" s="10">
        <v>674.88776367451499</v>
      </c>
      <c r="E173" t="s">
        <v>11</v>
      </c>
    </row>
    <row r="174" spans="1:5" x14ac:dyDescent="0.25">
      <c r="A174" t="s">
        <v>9</v>
      </c>
      <c r="B174" t="s">
        <v>14</v>
      </c>
      <c r="C174">
        <v>2034</v>
      </c>
      <c r="D174" s="10">
        <v>763.69698254847299</v>
      </c>
      <c r="E174" t="s">
        <v>11</v>
      </c>
    </row>
    <row r="175" spans="1:5" x14ac:dyDescent="0.25">
      <c r="A175" t="s">
        <v>9</v>
      </c>
      <c r="B175" t="s">
        <v>14</v>
      </c>
      <c r="C175">
        <v>2035</v>
      </c>
      <c r="D175" s="10">
        <v>766.28941833907095</v>
      </c>
      <c r="E175" t="s">
        <v>11</v>
      </c>
    </row>
    <row r="176" spans="1:5" x14ac:dyDescent="0.25">
      <c r="A176" t="s">
        <v>9</v>
      </c>
      <c r="B176" t="s">
        <v>14</v>
      </c>
      <c r="C176">
        <v>2036</v>
      </c>
      <c r="D176" s="10">
        <v>784.12149193345795</v>
      </c>
      <c r="E176" t="s">
        <v>11</v>
      </c>
    </row>
    <row r="177" spans="1:5" x14ac:dyDescent="0.25">
      <c r="A177" t="s">
        <v>9</v>
      </c>
      <c r="B177" t="s">
        <v>14</v>
      </c>
      <c r="C177">
        <v>2037</v>
      </c>
      <c r="D177" s="10">
        <v>795.27322450582597</v>
      </c>
      <c r="E177" t="s">
        <v>11</v>
      </c>
    </row>
    <row r="178" spans="1:5" x14ac:dyDescent="0.25">
      <c r="A178" t="s">
        <v>9</v>
      </c>
      <c r="B178" t="s">
        <v>14</v>
      </c>
      <c r="C178">
        <v>2038</v>
      </c>
      <c r="D178" s="10">
        <v>795.13459963928597</v>
      </c>
      <c r="E178" t="s">
        <v>11</v>
      </c>
    </row>
    <row r="179" spans="1:5" x14ac:dyDescent="0.25">
      <c r="A179" t="s">
        <v>9</v>
      </c>
      <c r="B179" t="s">
        <v>14</v>
      </c>
      <c r="C179">
        <v>2039</v>
      </c>
      <c r="D179" s="10">
        <v>784.49111422037697</v>
      </c>
      <c r="E179" t="s">
        <v>11</v>
      </c>
    </row>
    <row r="180" spans="1:5" x14ac:dyDescent="0.25">
      <c r="A180" t="s">
        <v>9</v>
      </c>
      <c r="B180" t="s">
        <v>14</v>
      </c>
      <c r="C180">
        <v>2040</v>
      </c>
      <c r="D180" s="10">
        <v>790.24299700239999</v>
      </c>
      <c r="E180" t="s">
        <v>11</v>
      </c>
    </row>
    <row r="181" spans="1:5" x14ac:dyDescent="0.25">
      <c r="A181" t="s">
        <v>9</v>
      </c>
      <c r="B181" t="s">
        <v>14</v>
      </c>
      <c r="C181">
        <v>2041</v>
      </c>
      <c r="D181" s="10">
        <v>793.53161116524598</v>
      </c>
      <c r="E181" t="s">
        <v>11</v>
      </c>
    </row>
    <row r="182" spans="1:5" x14ac:dyDescent="0.25">
      <c r="A182" t="s">
        <v>9</v>
      </c>
      <c r="B182" t="s">
        <v>14</v>
      </c>
      <c r="C182">
        <v>2042</v>
      </c>
      <c r="D182" s="10">
        <v>773.85095707692597</v>
      </c>
      <c r="E182" t="s">
        <v>11</v>
      </c>
    </row>
    <row r="183" spans="1:5" x14ac:dyDescent="0.25">
      <c r="A183" t="s">
        <v>9</v>
      </c>
      <c r="B183" t="s">
        <v>14</v>
      </c>
      <c r="C183">
        <v>2043</v>
      </c>
      <c r="D183" s="10">
        <v>755.73326151978699</v>
      </c>
      <c r="E183" t="s">
        <v>11</v>
      </c>
    </row>
    <row r="184" spans="1:5" x14ac:dyDescent="0.25">
      <c r="A184" t="s">
        <v>9</v>
      </c>
      <c r="B184" t="s">
        <v>14</v>
      </c>
      <c r="C184">
        <v>2044</v>
      </c>
      <c r="D184" s="10">
        <v>740.687470959042</v>
      </c>
      <c r="E184" t="s">
        <v>11</v>
      </c>
    </row>
    <row r="185" spans="1:5" x14ac:dyDescent="0.25">
      <c r="A185" t="s">
        <v>9</v>
      </c>
      <c r="B185" t="s">
        <v>14</v>
      </c>
      <c r="C185">
        <v>2045</v>
      </c>
      <c r="D185" s="10">
        <v>731.971616905676</v>
      </c>
      <c r="E185" t="s">
        <v>11</v>
      </c>
    </row>
    <row r="186" spans="1:5" x14ac:dyDescent="0.25">
      <c r="A186" t="s">
        <v>9</v>
      </c>
      <c r="B186" t="s">
        <v>14</v>
      </c>
      <c r="C186">
        <v>2046</v>
      </c>
      <c r="D186" s="10">
        <v>726.93493677986601</v>
      </c>
      <c r="E186" t="s">
        <v>11</v>
      </c>
    </row>
    <row r="187" spans="1:5" x14ac:dyDescent="0.25">
      <c r="A187" t="s">
        <v>9</v>
      </c>
      <c r="B187" t="s">
        <v>14</v>
      </c>
      <c r="C187">
        <v>2047</v>
      </c>
      <c r="D187" s="10">
        <v>734.45207327665696</v>
      </c>
      <c r="E187" t="s">
        <v>11</v>
      </c>
    </row>
    <row r="188" spans="1:5" x14ac:dyDescent="0.25">
      <c r="A188" t="s">
        <v>9</v>
      </c>
      <c r="B188" t="s">
        <v>14</v>
      </c>
      <c r="C188">
        <v>2048</v>
      </c>
      <c r="D188" s="10">
        <v>753.67686830397201</v>
      </c>
      <c r="E188" t="s">
        <v>11</v>
      </c>
    </row>
    <row r="189" spans="1:5" x14ac:dyDescent="0.25">
      <c r="A189" t="s">
        <v>9</v>
      </c>
      <c r="B189" t="s">
        <v>14</v>
      </c>
      <c r="C189">
        <v>2049</v>
      </c>
      <c r="D189" s="10">
        <v>779.10481549007397</v>
      </c>
      <c r="E189" t="s">
        <v>11</v>
      </c>
    </row>
    <row r="190" spans="1:5" x14ac:dyDescent="0.25">
      <c r="A190" t="s">
        <v>9</v>
      </c>
      <c r="B190" t="s">
        <v>14</v>
      </c>
      <c r="C190">
        <v>2050</v>
      </c>
      <c r="D190" s="10">
        <v>801.85206146333599</v>
      </c>
      <c r="E190" t="s">
        <v>11</v>
      </c>
    </row>
    <row r="191" spans="1:5" x14ac:dyDescent="0.25">
      <c r="A191" t="s">
        <v>9</v>
      </c>
      <c r="B191" t="s">
        <v>15</v>
      </c>
      <c r="C191">
        <v>2005</v>
      </c>
      <c r="D191" s="10">
        <v>8073.0877</v>
      </c>
      <c r="E191" t="s">
        <v>11</v>
      </c>
    </row>
    <row r="192" spans="1:5" x14ac:dyDescent="0.25">
      <c r="A192" t="s">
        <v>9</v>
      </c>
      <c r="B192" t="s">
        <v>15</v>
      </c>
      <c r="C192">
        <v>2006</v>
      </c>
      <c r="D192" s="10">
        <v>8114.2213000000002</v>
      </c>
      <c r="E192" t="s">
        <v>11</v>
      </c>
    </row>
    <row r="193" spans="1:5" x14ac:dyDescent="0.25">
      <c r="A193" t="s">
        <v>9</v>
      </c>
      <c r="B193" t="s">
        <v>15</v>
      </c>
      <c r="C193">
        <v>2007</v>
      </c>
      <c r="D193" s="10">
        <v>8454.8961999999992</v>
      </c>
      <c r="E193" t="s">
        <v>11</v>
      </c>
    </row>
    <row r="194" spans="1:5" x14ac:dyDescent="0.25">
      <c r="A194" t="s">
        <v>9</v>
      </c>
      <c r="B194" t="s">
        <v>15</v>
      </c>
      <c r="C194">
        <v>2008</v>
      </c>
      <c r="D194" s="10">
        <v>8273.25</v>
      </c>
      <c r="E194" t="s">
        <v>11</v>
      </c>
    </row>
    <row r="195" spans="1:5" x14ac:dyDescent="0.25">
      <c r="A195" t="s">
        <v>9</v>
      </c>
      <c r="B195" t="s">
        <v>15</v>
      </c>
      <c r="C195">
        <v>2009</v>
      </c>
      <c r="D195" s="10">
        <v>8020.0613999999996</v>
      </c>
      <c r="E195" t="s">
        <v>11</v>
      </c>
    </row>
    <row r="196" spans="1:5" x14ac:dyDescent="0.25">
      <c r="A196" t="s">
        <v>9</v>
      </c>
      <c r="B196" t="s">
        <v>15</v>
      </c>
      <c r="C196">
        <v>2010</v>
      </c>
      <c r="D196" s="10">
        <v>8257.3780999999999</v>
      </c>
      <c r="E196" t="s">
        <v>11</v>
      </c>
    </row>
    <row r="197" spans="1:5" x14ac:dyDescent="0.25">
      <c r="A197" t="s">
        <v>9</v>
      </c>
      <c r="B197" t="s">
        <v>15</v>
      </c>
      <c r="C197">
        <v>2011</v>
      </c>
      <c r="D197" s="10">
        <v>8514.6386000000002</v>
      </c>
      <c r="E197" t="s">
        <v>11</v>
      </c>
    </row>
    <row r="198" spans="1:5" x14ac:dyDescent="0.25">
      <c r="A198" t="s">
        <v>9</v>
      </c>
      <c r="B198" t="s">
        <v>15</v>
      </c>
      <c r="C198">
        <v>2012</v>
      </c>
      <c r="D198" s="10">
        <v>8682.2001</v>
      </c>
      <c r="E198" t="s">
        <v>11</v>
      </c>
    </row>
    <row r="199" spans="1:5" x14ac:dyDescent="0.25">
      <c r="A199" t="s">
        <v>9</v>
      </c>
      <c r="B199" t="s">
        <v>15</v>
      </c>
      <c r="C199">
        <v>2013</v>
      </c>
      <c r="D199" s="10">
        <v>8766.8138999999992</v>
      </c>
      <c r="E199" t="s">
        <v>11</v>
      </c>
    </row>
    <row r="200" spans="1:5" x14ac:dyDescent="0.25">
      <c r="A200" t="s">
        <v>9</v>
      </c>
      <c r="B200" t="s">
        <v>15</v>
      </c>
      <c r="C200">
        <v>2014</v>
      </c>
      <c r="D200" s="10">
        <v>8791.8361000000004</v>
      </c>
      <c r="E200" t="s">
        <v>11</v>
      </c>
    </row>
    <row r="201" spans="1:5" x14ac:dyDescent="0.25">
      <c r="A201" t="s">
        <v>9</v>
      </c>
      <c r="B201" t="s">
        <v>15</v>
      </c>
      <c r="C201">
        <v>2015</v>
      </c>
      <c r="D201" s="10">
        <v>8892.5840454545396</v>
      </c>
      <c r="E201" t="s">
        <v>11</v>
      </c>
    </row>
    <row r="202" spans="1:5" x14ac:dyDescent="0.25">
      <c r="A202" t="s">
        <v>9</v>
      </c>
      <c r="B202" t="s">
        <v>15</v>
      </c>
      <c r="C202">
        <v>2016</v>
      </c>
      <c r="D202" s="10">
        <v>8788.0658090909092</v>
      </c>
      <c r="E202" t="s">
        <v>11</v>
      </c>
    </row>
    <row r="203" spans="1:5" x14ac:dyDescent="0.25">
      <c r="A203" t="s">
        <v>9</v>
      </c>
      <c r="B203" t="s">
        <v>15</v>
      </c>
      <c r="C203">
        <v>2017</v>
      </c>
      <c r="D203" s="10">
        <v>8976.4063999999998</v>
      </c>
      <c r="E203" t="s">
        <v>11</v>
      </c>
    </row>
    <row r="204" spans="1:5" x14ac:dyDescent="0.25">
      <c r="A204" t="s">
        <v>9</v>
      </c>
      <c r="B204" t="s">
        <v>15</v>
      </c>
      <c r="C204">
        <v>2018</v>
      </c>
      <c r="D204" s="10">
        <v>9375.9519272727302</v>
      </c>
      <c r="E204" t="s">
        <v>11</v>
      </c>
    </row>
    <row r="205" spans="1:5" x14ac:dyDescent="0.25">
      <c r="A205" t="s">
        <v>9</v>
      </c>
      <c r="B205" t="s">
        <v>15</v>
      </c>
      <c r="C205">
        <v>2019</v>
      </c>
      <c r="D205" s="10">
        <v>9280.3717344276101</v>
      </c>
      <c r="E205" t="s">
        <v>11</v>
      </c>
    </row>
    <row r="206" spans="1:5" x14ac:dyDescent="0.25">
      <c r="A206" t="s">
        <v>9</v>
      </c>
      <c r="B206" t="s">
        <v>15</v>
      </c>
      <c r="C206">
        <v>2020</v>
      </c>
      <c r="D206" s="10">
        <v>8330.5420175715899</v>
      </c>
      <c r="E206" t="s">
        <v>11</v>
      </c>
    </row>
    <row r="207" spans="1:5" x14ac:dyDescent="0.25">
      <c r="A207" t="s">
        <v>9</v>
      </c>
      <c r="B207" t="s">
        <v>15</v>
      </c>
      <c r="C207">
        <v>2021</v>
      </c>
      <c r="D207" s="10">
        <v>8560.8887940279492</v>
      </c>
      <c r="E207" t="s">
        <v>11</v>
      </c>
    </row>
    <row r="208" spans="1:5" x14ac:dyDescent="0.25">
      <c r="A208" t="s">
        <v>9</v>
      </c>
      <c r="B208" t="s">
        <v>15</v>
      </c>
      <c r="C208">
        <v>2022</v>
      </c>
      <c r="D208" s="10">
        <v>8894.1482750300202</v>
      </c>
      <c r="E208" t="s">
        <v>11</v>
      </c>
    </row>
    <row r="209" spans="1:5" x14ac:dyDescent="0.25">
      <c r="A209" t="s">
        <v>9</v>
      </c>
      <c r="B209" t="s">
        <v>15</v>
      </c>
      <c r="C209">
        <v>2023</v>
      </c>
      <c r="D209" s="10">
        <v>8953.4554399975095</v>
      </c>
      <c r="E209" t="s">
        <v>11</v>
      </c>
    </row>
    <row r="210" spans="1:5" x14ac:dyDescent="0.25">
      <c r="A210" t="s">
        <v>9</v>
      </c>
      <c r="B210" t="s">
        <v>15</v>
      </c>
      <c r="C210">
        <v>2024</v>
      </c>
      <c r="D210" s="10">
        <v>8814.7167659569004</v>
      </c>
      <c r="E210" t="s">
        <v>11</v>
      </c>
    </row>
    <row r="211" spans="1:5" x14ac:dyDescent="0.25">
      <c r="A211" t="s">
        <v>9</v>
      </c>
      <c r="B211" t="s">
        <v>15</v>
      </c>
      <c r="C211">
        <v>2025</v>
      </c>
      <c r="D211" s="10">
        <v>8698.9134277473204</v>
      </c>
      <c r="E211" t="s">
        <v>11</v>
      </c>
    </row>
    <row r="212" spans="1:5" x14ac:dyDescent="0.25">
      <c r="A212" t="s">
        <v>9</v>
      </c>
      <c r="B212" t="s">
        <v>15</v>
      </c>
      <c r="C212">
        <v>2026</v>
      </c>
      <c r="D212" s="10">
        <v>8624.1091278535405</v>
      </c>
      <c r="E212" t="s">
        <v>11</v>
      </c>
    </row>
    <row r="213" spans="1:5" x14ac:dyDescent="0.25">
      <c r="A213" t="s">
        <v>9</v>
      </c>
      <c r="B213" t="s">
        <v>15</v>
      </c>
      <c r="C213">
        <v>2027</v>
      </c>
      <c r="D213" s="10">
        <v>8461.99457471598</v>
      </c>
      <c r="E213" t="s">
        <v>11</v>
      </c>
    </row>
    <row r="214" spans="1:5" x14ac:dyDescent="0.25">
      <c r="A214" t="s">
        <v>9</v>
      </c>
      <c r="B214" t="s">
        <v>15</v>
      </c>
      <c r="C214">
        <v>2028</v>
      </c>
      <c r="D214" s="10">
        <v>8228.7049854920206</v>
      </c>
      <c r="E214" t="s">
        <v>11</v>
      </c>
    </row>
    <row r="215" spans="1:5" x14ac:dyDescent="0.25">
      <c r="A215" t="s">
        <v>9</v>
      </c>
      <c r="B215" t="s">
        <v>15</v>
      </c>
      <c r="C215">
        <v>2029</v>
      </c>
      <c r="D215" s="10">
        <v>7922.3437903590902</v>
      </c>
      <c r="E215" t="s">
        <v>11</v>
      </c>
    </row>
    <row r="216" spans="1:5" x14ac:dyDescent="0.25">
      <c r="A216" t="s">
        <v>9</v>
      </c>
      <c r="B216" t="s">
        <v>15</v>
      </c>
      <c r="C216">
        <v>2030</v>
      </c>
      <c r="D216" s="10">
        <v>7565.4806365525701</v>
      </c>
      <c r="E216" t="s">
        <v>11</v>
      </c>
    </row>
    <row r="217" spans="1:5" x14ac:dyDescent="0.25">
      <c r="A217" t="s">
        <v>9</v>
      </c>
      <c r="B217" t="s">
        <v>15</v>
      </c>
      <c r="C217">
        <v>2031</v>
      </c>
      <c r="D217" s="10">
        <v>7234.5195808738299</v>
      </c>
      <c r="E217" t="s">
        <v>11</v>
      </c>
    </row>
    <row r="218" spans="1:5" x14ac:dyDescent="0.25">
      <c r="A218" t="s">
        <v>9</v>
      </c>
      <c r="B218" t="s">
        <v>15</v>
      </c>
      <c r="C218">
        <v>2032</v>
      </c>
      <c r="D218" s="10">
        <v>6893.8942707102397</v>
      </c>
      <c r="E218" t="s">
        <v>11</v>
      </c>
    </row>
    <row r="219" spans="1:5" x14ac:dyDescent="0.25">
      <c r="A219" t="s">
        <v>9</v>
      </c>
      <c r="B219" t="s">
        <v>15</v>
      </c>
      <c r="C219">
        <v>2033</v>
      </c>
      <c r="D219" s="10">
        <v>6511.3341113254801</v>
      </c>
      <c r="E219" t="s">
        <v>11</v>
      </c>
    </row>
    <row r="220" spans="1:5" x14ac:dyDescent="0.25">
      <c r="A220" t="s">
        <v>9</v>
      </c>
      <c r="B220" t="s">
        <v>15</v>
      </c>
      <c r="C220">
        <v>2034</v>
      </c>
      <c r="D220" s="10">
        <v>6081.7216984515298</v>
      </c>
      <c r="E220" t="s">
        <v>11</v>
      </c>
    </row>
    <row r="221" spans="1:5" x14ac:dyDescent="0.25">
      <c r="A221" t="s">
        <v>9</v>
      </c>
      <c r="B221" t="s">
        <v>15</v>
      </c>
      <c r="C221">
        <v>2035</v>
      </c>
      <c r="D221" s="10">
        <v>5722.7313636609297</v>
      </c>
      <c r="E221" t="s">
        <v>11</v>
      </c>
    </row>
    <row r="222" spans="1:5" x14ac:dyDescent="0.25">
      <c r="A222" t="s">
        <v>9</v>
      </c>
      <c r="B222" t="s">
        <v>15</v>
      </c>
      <c r="C222">
        <v>2036</v>
      </c>
      <c r="D222" s="10">
        <v>5349.2580070665399</v>
      </c>
      <c r="E222" t="s">
        <v>11</v>
      </c>
    </row>
    <row r="223" spans="1:5" x14ac:dyDescent="0.25">
      <c r="A223" t="s">
        <v>9</v>
      </c>
      <c r="B223" t="s">
        <v>15</v>
      </c>
      <c r="C223">
        <v>2037</v>
      </c>
      <c r="D223" s="10">
        <v>5002.9002394941699</v>
      </c>
      <c r="E223" t="s">
        <v>11</v>
      </c>
    </row>
    <row r="224" spans="1:5" x14ac:dyDescent="0.25">
      <c r="A224" t="s">
        <v>9</v>
      </c>
      <c r="B224" t="s">
        <v>15</v>
      </c>
      <c r="C224">
        <v>2038</v>
      </c>
      <c r="D224" s="10">
        <v>4691.3391603607097</v>
      </c>
      <c r="E224" t="s">
        <v>11</v>
      </c>
    </row>
    <row r="225" spans="1:5" x14ac:dyDescent="0.25">
      <c r="A225" t="s">
        <v>9</v>
      </c>
      <c r="B225" t="s">
        <v>15</v>
      </c>
      <c r="C225">
        <v>2039</v>
      </c>
      <c r="D225" s="10">
        <v>4408.3954637796196</v>
      </c>
      <c r="E225" t="s">
        <v>11</v>
      </c>
    </row>
    <row r="226" spans="1:5" x14ac:dyDescent="0.25">
      <c r="A226" t="s">
        <v>9</v>
      </c>
      <c r="B226" t="s">
        <v>15</v>
      </c>
      <c r="C226">
        <v>2040</v>
      </c>
      <c r="D226" s="10">
        <v>4143.3458129975998</v>
      </c>
      <c r="E226" t="s">
        <v>11</v>
      </c>
    </row>
    <row r="227" spans="1:5" x14ac:dyDescent="0.25">
      <c r="A227" t="s">
        <v>9</v>
      </c>
      <c r="B227" t="s">
        <v>15</v>
      </c>
      <c r="C227">
        <v>2041</v>
      </c>
      <c r="D227" s="10">
        <v>3873.62846483475</v>
      </c>
      <c r="E227" t="s">
        <v>11</v>
      </c>
    </row>
    <row r="228" spans="1:5" x14ac:dyDescent="0.25">
      <c r="A228" t="s">
        <v>9</v>
      </c>
      <c r="B228" t="s">
        <v>15</v>
      </c>
      <c r="C228">
        <v>2042</v>
      </c>
      <c r="D228" s="10">
        <v>3643.20502192307</v>
      </c>
      <c r="E228" t="s">
        <v>11</v>
      </c>
    </row>
    <row r="229" spans="1:5" x14ac:dyDescent="0.25">
      <c r="A229" t="s">
        <v>9</v>
      </c>
      <c r="B229" t="s">
        <v>15</v>
      </c>
      <c r="C229">
        <v>2043</v>
      </c>
      <c r="D229" s="10">
        <v>3426.73343648021</v>
      </c>
      <c r="E229" t="s">
        <v>11</v>
      </c>
    </row>
    <row r="230" spans="1:5" x14ac:dyDescent="0.25">
      <c r="A230" t="s">
        <v>9</v>
      </c>
      <c r="B230" t="s">
        <v>15</v>
      </c>
      <c r="C230">
        <v>2044</v>
      </c>
      <c r="D230" s="10">
        <v>3230.2012750409599</v>
      </c>
      <c r="E230" t="s">
        <v>11</v>
      </c>
    </row>
    <row r="231" spans="1:5" x14ac:dyDescent="0.25">
      <c r="A231" t="s">
        <v>9</v>
      </c>
      <c r="B231" t="s">
        <v>15</v>
      </c>
      <c r="C231">
        <v>2045</v>
      </c>
      <c r="D231" s="10">
        <v>3019.4182190943202</v>
      </c>
      <c r="E231" t="s">
        <v>11</v>
      </c>
    </row>
    <row r="232" spans="1:5" x14ac:dyDescent="0.25">
      <c r="A232" t="s">
        <v>9</v>
      </c>
      <c r="B232" t="s">
        <v>15</v>
      </c>
      <c r="C232">
        <v>2046</v>
      </c>
      <c r="D232" s="10">
        <v>2829.4891602201301</v>
      </c>
      <c r="E232" t="s">
        <v>11</v>
      </c>
    </row>
    <row r="233" spans="1:5" x14ac:dyDescent="0.25">
      <c r="A233" t="s">
        <v>9</v>
      </c>
      <c r="B233" t="s">
        <v>15</v>
      </c>
      <c r="C233">
        <v>2047</v>
      </c>
      <c r="D233" s="10">
        <v>2681.5818037233398</v>
      </c>
      <c r="E233" t="s">
        <v>11</v>
      </c>
    </row>
    <row r="234" spans="1:5" x14ac:dyDescent="0.25">
      <c r="A234" t="s">
        <v>9</v>
      </c>
      <c r="B234" t="s">
        <v>15</v>
      </c>
      <c r="C234">
        <v>2048</v>
      </c>
      <c r="D234" s="10">
        <v>2536.67313469603</v>
      </c>
      <c r="E234" t="s">
        <v>11</v>
      </c>
    </row>
    <row r="235" spans="1:5" x14ac:dyDescent="0.25">
      <c r="A235" t="s">
        <v>9</v>
      </c>
      <c r="B235" t="s">
        <v>15</v>
      </c>
      <c r="C235">
        <v>2049</v>
      </c>
      <c r="D235" s="10">
        <v>2398.7019215099299</v>
      </c>
      <c r="E235" t="s">
        <v>11</v>
      </c>
    </row>
    <row r="236" spans="1:5" x14ac:dyDescent="0.25">
      <c r="A236" t="s">
        <v>9</v>
      </c>
      <c r="B236" t="s">
        <v>15</v>
      </c>
      <c r="C236">
        <v>2050</v>
      </c>
      <c r="D236" s="10">
        <v>2271.9281665366598</v>
      </c>
      <c r="E236" t="s">
        <v>11</v>
      </c>
    </row>
    <row r="237" spans="1:5" x14ac:dyDescent="0.25">
      <c r="A237" t="s">
        <v>16</v>
      </c>
      <c r="B237" t="s">
        <v>10</v>
      </c>
      <c r="C237">
        <v>2005</v>
      </c>
      <c r="D237" s="10">
        <v>1874.586</v>
      </c>
      <c r="E237" t="s">
        <v>11</v>
      </c>
    </row>
    <row r="238" spans="1:5" x14ac:dyDescent="0.25">
      <c r="A238" t="s">
        <v>16</v>
      </c>
      <c r="B238" t="s">
        <v>10</v>
      </c>
      <c r="C238">
        <v>2006</v>
      </c>
      <c r="D238" s="10">
        <v>1855.287</v>
      </c>
      <c r="E238" t="s">
        <v>11</v>
      </c>
    </row>
    <row r="239" spans="1:5" x14ac:dyDescent="0.25">
      <c r="A239" t="s">
        <v>16</v>
      </c>
      <c r="B239" t="s">
        <v>10</v>
      </c>
      <c r="C239">
        <v>2007</v>
      </c>
      <c r="D239" s="10">
        <v>1878.7583999999999</v>
      </c>
      <c r="E239" t="s">
        <v>11</v>
      </c>
    </row>
    <row r="240" spans="1:5" x14ac:dyDescent="0.25">
      <c r="A240" t="s">
        <v>16</v>
      </c>
      <c r="B240" t="s">
        <v>10</v>
      </c>
      <c r="C240">
        <v>2008</v>
      </c>
      <c r="D240" s="10">
        <v>1882.8242</v>
      </c>
      <c r="E240" t="s">
        <v>11</v>
      </c>
    </row>
    <row r="241" spans="1:5" x14ac:dyDescent="0.25">
      <c r="A241" t="s">
        <v>16</v>
      </c>
      <c r="B241" t="s">
        <v>10</v>
      </c>
      <c r="C241">
        <v>2009</v>
      </c>
      <c r="D241" s="10">
        <v>1823.2407000000001</v>
      </c>
      <c r="E241" t="s">
        <v>11</v>
      </c>
    </row>
    <row r="242" spans="1:5" x14ac:dyDescent="0.25">
      <c r="A242" t="s">
        <v>16</v>
      </c>
      <c r="B242" t="s">
        <v>10</v>
      </c>
      <c r="C242">
        <v>2010</v>
      </c>
      <c r="D242" s="10">
        <v>1840.0552</v>
      </c>
      <c r="E242" t="s">
        <v>11</v>
      </c>
    </row>
    <row r="243" spans="1:5" x14ac:dyDescent="0.25">
      <c r="A243" t="s">
        <v>16</v>
      </c>
      <c r="B243" t="s">
        <v>10</v>
      </c>
      <c r="C243">
        <v>2011</v>
      </c>
      <c r="D243" s="10">
        <v>1879.6777999999999</v>
      </c>
      <c r="E243" t="s">
        <v>11</v>
      </c>
    </row>
    <row r="244" spans="1:5" x14ac:dyDescent="0.25">
      <c r="A244" t="s">
        <v>16</v>
      </c>
      <c r="B244" t="s">
        <v>10</v>
      </c>
      <c r="C244">
        <v>2012</v>
      </c>
      <c r="D244" s="10">
        <v>1863.6713</v>
      </c>
      <c r="E244" t="s">
        <v>11</v>
      </c>
    </row>
    <row r="245" spans="1:5" x14ac:dyDescent="0.25">
      <c r="A245" t="s">
        <v>16</v>
      </c>
      <c r="B245" t="s">
        <v>10</v>
      </c>
      <c r="C245">
        <v>2013</v>
      </c>
      <c r="D245" s="10">
        <v>1902.2655</v>
      </c>
      <c r="E245" t="s">
        <v>11</v>
      </c>
    </row>
    <row r="246" spans="1:5" x14ac:dyDescent="0.25">
      <c r="A246" t="s">
        <v>16</v>
      </c>
      <c r="B246" t="s">
        <v>10</v>
      </c>
      <c r="C246">
        <v>2014</v>
      </c>
      <c r="D246" s="10">
        <v>1936.0734</v>
      </c>
      <c r="E246" t="s">
        <v>11</v>
      </c>
    </row>
    <row r="247" spans="1:5" x14ac:dyDescent="0.25">
      <c r="A247" t="s">
        <v>16</v>
      </c>
      <c r="B247" t="s">
        <v>10</v>
      </c>
      <c r="C247">
        <v>2015</v>
      </c>
      <c r="D247" s="10">
        <v>1930.2392</v>
      </c>
      <c r="E247" t="s">
        <v>11</v>
      </c>
    </row>
    <row r="248" spans="1:5" x14ac:dyDescent="0.25">
      <c r="A248" t="s">
        <v>16</v>
      </c>
      <c r="B248" t="s">
        <v>10</v>
      </c>
      <c r="C248">
        <v>2016</v>
      </c>
      <c r="D248" s="10">
        <v>1935.1392000000001</v>
      </c>
      <c r="E248" t="s">
        <v>11</v>
      </c>
    </row>
    <row r="249" spans="1:5" x14ac:dyDescent="0.25">
      <c r="A249" t="s">
        <v>16</v>
      </c>
      <c r="B249" t="s">
        <v>10</v>
      </c>
      <c r="C249">
        <v>2017</v>
      </c>
      <c r="D249" s="10">
        <v>1959.5091</v>
      </c>
      <c r="E249" t="s">
        <v>11</v>
      </c>
    </row>
    <row r="250" spans="1:5" x14ac:dyDescent="0.25">
      <c r="A250" t="s">
        <v>16</v>
      </c>
      <c r="B250" t="s">
        <v>10</v>
      </c>
      <c r="C250">
        <v>2018</v>
      </c>
      <c r="D250" s="10">
        <v>2017.0361</v>
      </c>
      <c r="E250" t="s">
        <v>11</v>
      </c>
    </row>
    <row r="251" spans="1:5" x14ac:dyDescent="0.25">
      <c r="A251" t="s">
        <v>16</v>
      </c>
      <c r="B251" t="s">
        <v>10</v>
      </c>
      <c r="C251">
        <v>2019</v>
      </c>
      <c r="D251" s="10">
        <v>2022.9045000000001</v>
      </c>
      <c r="E251" t="s">
        <v>11</v>
      </c>
    </row>
    <row r="252" spans="1:5" x14ac:dyDescent="0.25">
      <c r="A252" t="s">
        <v>16</v>
      </c>
      <c r="B252" t="s">
        <v>10</v>
      </c>
      <c r="C252">
        <v>2020</v>
      </c>
      <c r="D252" s="10">
        <v>1990.4644000000001</v>
      </c>
      <c r="E252" t="s">
        <v>11</v>
      </c>
    </row>
    <row r="253" spans="1:5" x14ac:dyDescent="0.25">
      <c r="A253" t="s">
        <v>16</v>
      </c>
      <c r="B253" t="s">
        <v>10</v>
      </c>
      <c r="C253">
        <v>2021</v>
      </c>
      <c r="D253" s="10">
        <v>1967.2605000000001</v>
      </c>
      <c r="E253" t="s">
        <v>11</v>
      </c>
    </row>
    <row r="254" spans="1:5" x14ac:dyDescent="0.25">
      <c r="A254" t="s">
        <v>16</v>
      </c>
      <c r="B254" t="s">
        <v>10</v>
      </c>
      <c r="C254">
        <v>2022</v>
      </c>
      <c r="D254" s="10">
        <v>2079.5893000000001</v>
      </c>
      <c r="E254" t="s">
        <v>11</v>
      </c>
    </row>
    <row r="255" spans="1:5" x14ac:dyDescent="0.25">
      <c r="A255" t="s">
        <v>16</v>
      </c>
      <c r="B255" t="s">
        <v>10</v>
      </c>
      <c r="C255">
        <v>2023</v>
      </c>
      <c r="D255" s="10">
        <v>2121.2215999999999</v>
      </c>
      <c r="E255" t="s">
        <v>11</v>
      </c>
    </row>
    <row r="256" spans="1:5" x14ac:dyDescent="0.25">
      <c r="A256" t="s">
        <v>16</v>
      </c>
      <c r="B256" t="s">
        <v>10</v>
      </c>
      <c r="C256">
        <v>2024</v>
      </c>
      <c r="D256" s="10">
        <v>2167.9774000000002</v>
      </c>
      <c r="E256" t="s">
        <v>11</v>
      </c>
    </row>
    <row r="257" spans="1:5" x14ac:dyDescent="0.25">
      <c r="A257" t="s">
        <v>16</v>
      </c>
      <c r="B257" t="s">
        <v>10</v>
      </c>
      <c r="C257">
        <v>2025</v>
      </c>
      <c r="D257" s="10">
        <v>2216.0518999999999</v>
      </c>
      <c r="E257" t="s">
        <v>11</v>
      </c>
    </row>
    <row r="258" spans="1:5" x14ac:dyDescent="0.25">
      <c r="A258" t="s">
        <v>16</v>
      </c>
      <c r="B258" t="s">
        <v>10</v>
      </c>
      <c r="C258">
        <v>2026</v>
      </c>
      <c r="D258" s="10">
        <v>2275.4798999999998</v>
      </c>
      <c r="E258" t="s">
        <v>11</v>
      </c>
    </row>
    <row r="259" spans="1:5" x14ac:dyDescent="0.25">
      <c r="A259" t="s">
        <v>16</v>
      </c>
      <c r="B259" t="s">
        <v>10</v>
      </c>
      <c r="C259">
        <v>2027</v>
      </c>
      <c r="D259" s="10">
        <v>2341.787507</v>
      </c>
      <c r="E259" t="s">
        <v>11</v>
      </c>
    </row>
    <row r="260" spans="1:5" x14ac:dyDescent="0.25">
      <c r="A260" t="s">
        <v>16</v>
      </c>
      <c r="B260" t="s">
        <v>10</v>
      </c>
      <c r="C260">
        <v>2028</v>
      </c>
      <c r="D260" s="10">
        <v>2407.242956</v>
      </c>
      <c r="E260" t="s">
        <v>11</v>
      </c>
    </row>
    <row r="261" spans="1:5" x14ac:dyDescent="0.25">
      <c r="A261" t="s">
        <v>16</v>
      </c>
      <c r="B261" t="s">
        <v>10</v>
      </c>
      <c r="C261">
        <v>2029</v>
      </c>
      <c r="D261" s="10">
        <v>2490.174794</v>
      </c>
      <c r="E261" t="s">
        <v>11</v>
      </c>
    </row>
    <row r="262" spans="1:5" x14ac:dyDescent="0.25">
      <c r="A262" t="s">
        <v>16</v>
      </c>
      <c r="B262" t="s">
        <v>10</v>
      </c>
      <c r="C262">
        <v>2030</v>
      </c>
      <c r="D262" s="10">
        <v>2568.2019829999999</v>
      </c>
      <c r="E262" t="s">
        <v>11</v>
      </c>
    </row>
    <row r="263" spans="1:5" x14ac:dyDescent="0.25">
      <c r="A263" t="s">
        <v>16</v>
      </c>
      <c r="B263" t="s">
        <v>10</v>
      </c>
      <c r="C263">
        <v>2031</v>
      </c>
      <c r="D263" s="10">
        <v>2646.2948419999998</v>
      </c>
      <c r="E263" t="s">
        <v>11</v>
      </c>
    </row>
    <row r="264" spans="1:5" x14ac:dyDescent="0.25">
      <c r="A264" t="s">
        <v>16</v>
      </c>
      <c r="B264" t="s">
        <v>10</v>
      </c>
      <c r="C264">
        <v>2032</v>
      </c>
      <c r="D264" s="10">
        <v>2722.6949909999998</v>
      </c>
      <c r="E264" t="s">
        <v>11</v>
      </c>
    </row>
    <row r="265" spans="1:5" x14ac:dyDescent="0.25">
      <c r="A265" t="s">
        <v>16</v>
      </c>
      <c r="B265" t="s">
        <v>10</v>
      </c>
      <c r="C265">
        <v>2033</v>
      </c>
      <c r="D265" s="10">
        <v>2800.0766509999999</v>
      </c>
      <c r="E265" t="s">
        <v>11</v>
      </c>
    </row>
    <row r="266" spans="1:5" x14ac:dyDescent="0.25">
      <c r="A266" t="s">
        <v>16</v>
      </c>
      <c r="B266" t="s">
        <v>10</v>
      </c>
      <c r="C266">
        <v>2034</v>
      </c>
      <c r="D266" s="10">
        <v>2879.0464099999999</v>
      </c>
      <c r="E266" t="s">
        <v>11</v>
      </c>
    </row>
    <row r="267" spans="1:5" x14ac:dyDescent="0.25">
      <c r="A267" t="s">
        <v>16</v>
      </c>
      <c r="B267" t="s">
        <v>10</v>
      </c>
      <c r="C267">
        <v>2035</v>
      </c>
      <c r="D267" s="10">
        <v>2953.8289239999999</v>
      </c>
      <c r="E267" t="s">
        <v>11</v>
      </c>
    </row>
    <row r="268" spans="1:5" x14ac:dyDescent="0.25">
      <c r="A268" t="s">
        <v>16</v>
      </c>
      <c r="B268" t="s">
        <v>10</v>
      </c>
      <c r="C268">
        <v>2036</v>
      </c>
      <c r="D268" s="10">
        <v>3028.6085349999998</v>
      </c>
      <c r="E268" t="s">
        <v>11</v>
      </c>
    </row>
    <row r="269" spans="1:5" x14ac:dyDescent="0.25">
      <c r="A269" t="s">
        <v>16</v>
      </c>
      <c r="B269" t="s">
        <v>10</v>
      </c>
      <c r="C269">
        <v>2037</v>
      </c>
      <c r="D269" s="10">
        <v>3102.7613419999998</v>
      </c>
      <c r="E269" t="s">
        <v>11</v>
      </c>
    </row>
    <row r="270" spans="1:5" x14ac:dyDescent="0.25">
      <c r="A270" t="s">
        <v>16</v>
      </c>
      <c r="B270" t="s">
        <v>10</v>
      </c>
      <c r="C270">
        <v>2038</v>
      </c>
      <c r="D270" s="10">
        <v>3174.0908669999999</v>
      </c>
      <c r="E270" t="s">
        <v>11</v>
      </c>
    </row>
    <row r="271" spans="1:5" x14ac:dyDescent="0.25">
      <c r="A271" t="s">
        <v>16</v>
      </c>
      <c r="B271" t="s">
        <v>10</v>
      </c>
      <c r="C271">
        <v>2039</v>
      </c>
      <c r="D271" s="10">
        <v>3243.4993730000001</v>
      </c>
      <c r="E271" t="s">
        <v>11</v>
      </c>
    </row>
    <row r="272" spans="1:5" x14ac:dyDescent="0.25">
      <c r="A272" t="s">
        <v>16</v>
      </c>
      <c r="B272" t="s">
        <v>10</v>
      </c>
      <c r="C272">
        <v>2040</v>
      </c>
      <c r="D272" s="10">
        <v>3310.0815849999999</v>
      </c>
      <c r="E272" t="s">
        <v>11</v>
      </c>
    </row>
    <row r="273" spans="1:5" x14ac:dyDescent="0.25">
      <c r="A273" t="s">
        <v>16</v>
      </c>
      <c r="B273" t="s">
        <v>10</v>
      </c>
      <c r="C273">
        <v>2041</v>
      </c>
      <c r="D273" s="10">
        <v>3375.6016599999998</v>
      </c>
      <c r="E273" t="s">
        <v>11</v>
      </c>
    </row>
    <row r="274" spans="1:5" x14ac:dyDescent="0.25">
      <c r="A274" t="s">
        <v>16</v>
      </c>
      <c r="B274" t="s">
        <v>10</v>
      </c>
      <c r="C274">
        <v>2042</v>
      </c>
      <c r="D274" s="10">
        <v>3435.8272040000002</v>
      </c>
      <c r="E274" t="s">
        <v>11</v>
      </c>
    </row>
    <row r="275" spans="1:5" x14ac:dyDescent="0.25">
      <c r="A275" t="s">
        <v>16</v>
      </c>
      <c r="B275" t="s">
        <v>10</v>
      </c>
      <c r="C275">
        <v>2043</v>
      </c>
      <c r="D275" s="10">
        <v>3499.7773259999999</v>
      </c>
      <c r="E275" t="s">
        <v>11</v>
      </c>
    </row>
    <row r="276" spans="1:5" x14ac:dyDescent="0.25">
      <c r="A276" t="s">
        <v>16</v>
      </c>
      <c r="B276" t="s">
        <v>10</v>
      </c>
      <c r="C276">
        <v>2044</v>
      </c>
      <c r="D276" s="10">
        <v>3562.6507809999998</v>
      </c>
      <c r="E276" t="s">
        <v>11</v>
      </c>
    </row>
    <row r="277" spans="1:5" x14ac:dyDescent="0.25">
      <c r="A277" t="s">
        <v>16</v>
      </c>
      <c r="B277" t="s">
        <v>10</v>
      </c>
      <c r="C277">
        <v>2045</v>
      </c>
      <c r="D277" s="10">
        <v>3624.9570060000001</v>
      </c>
      <c r="E277" t="s">
        <v>11</v>
      </c>
    </row>
    <row r="278" spans="1:5" x14ac:dyDescent="0.25">
      <c r="A278" t="s">
        <v>16</v>
      </c>
      <c r="B278" t="s">
        <v>10</v>
      </c>
      <c r="C278">
        <v>2046</v>
      </c>
      <c r="D278" s="10">
        <v>3686.545255</v>
      </c>
      <c r="E278" t="s">
        <v>11</v>
      </c>
    </row>
    <row r="279" spans="1:5" x14ac:dyDescent="0.25">
      <c r="A279" t="s">
        <v>16</v>
      </c>
      <c r="B279" t="s">
        <v>10</v>
      </c>
      <c r="C279">
        <v>2047</v>
      </c>
      <c r="D279" s="10">
        <v>3745.959801</v>
      </c>
      <c r="E279" t="s">
        <v>11</v>
      </c>
    </row>
    <row r="280" spans="1:5" x14ac:dyDescent="0.25">
      <c r="A280" t="s">
        <v>16</v>
      </c>
      <c r="B280" t="s">
        <v>10</v>
      </c>
      <c r="C280">
        <v>2048</v>
      </c>
      <c r="D280" s="10">
        <v>3804.1891489999998</v>
      </c>
      <c r="E280" t="s">
        <v>11</v>
      </c>
    </row>
    <row r="281" spans="1:5" x14ac:dyDescent="0.25">
      <c r="A281" t="s">
        <v>16</v>
      </c>
      <c r="B281" t="s">
        <v>10</v>
      </c>
      <c r="C281">
        <v>2049</v>
      </c>
      <c r="D281" s="10">
        <v>3861.9932699999999</v>
      </c>
      <c r="E281" t="s">
        <v>11</v>
      </c>
    </row>
    <row r="282" spans="1:5" x14ac:dyDescent="0.25">
      <c r="A282" t="s">
        <v>16</v>
      </c>
      <c r="B282" t="s">
        <v>10</v>
      </c>
      <c r="C282">
        <v>2050</v>
      </c>
      <c r="D282" s="10">
        <v>3918.7588260000002</v>
      </c>
      <c r="E282" t="s">
        <v>11</v>
      </c>
    </row>
    <row r="283" spans="1:5" x14ac:dyDescent="0.25">
      <c r="A283" t="s">
        <v>16</v>
      </c>
      <c r="B283" t="s">
        <v>12</v>
      </c>
      <c r="C283">
        <v>2005</v>
      </c>
      <c r="D283" s="10">
        <v>722.5874</v>
      </c>
      <c r="E283" t="s">
        <v>11</v>
      </c>
    </row>
    <row r="284" spans="1:5" x14ac:dyDescent="0.25">
      <c r="A284" t="s">
        <v>16</v>
      </c>
      <c r="B284" t="s">
        <v>12</v>
      </c>
      <c r="C284">
        <v>2006</v>
      </c>
      <c r="D284" s="10">
        <v>676.14200000000005</v>
      </c>
      <c r="E284" t="s">
        <v>11</v>
      </c>
    </row>
    <row r="285" spans="1:5" x14ac:dyDescent="0.25">
      <c r="A285" t="s">
        <v>16</v>
      </c>
      <c r="B285" t="s">
        <v>12</v>
      </c>
      <c r="C285">
        <v>2007</v>
      </c>
      <c r="D285" s="10">
        <v>675.15560000000005</v>
      </c>
      <c r="E285" t="s">
        <v>11</v>
      </c>
    </row>
    <row r="286" spans="1:5" x14ac:dyDescent="0.25">
      <c r="A286" t="s">
        <v>16</v>
      </c>
      <c r="B286" t="s">
        <v>12</v>
      </c>
      <c r="C286">
        <v>2008</v>
      </c>
      <c r="D286" s="10">
        <v>632.94560000000001</v>
      </c>
      <c r="E286" t="s">
        <v>11</v>
      </c>
    </row>
    <row r="287" spans="1:5" x14ac:dyDescent="0.25">
      <c r="A287" t="s">
        <v>16</v>
      </c>
      <c r="B287" t="s">
        <v>12</v>
      </c>
      <c r="C287">
        <v>2009</v>
      </c>
      <c r="D287" s="10">
        <v>615.3134</v>
      </c>
      <c r="E287" t="s">
        <v>11</v>
      </c>
    </row>
    <row r="288" spans="1:5" x14ac:dyDescent="0.25">
      <c r="A288" t="s">
        <v>16</v>
      </c>
      <c r="B288" t="s">
        <v>12</v>
      </c>
      <c r="C288">
        <v>2010</v>
      </c>
      <c r="D288" s="10">
        <v>644.17060000000004</v>
      </c>
      <c r="E288" t="s">
        <v>11</v>
      </c>
    </row>
    <row r="289" spans="1:5" x14ac:dyDescent="0.25">
      <c r="A289" t="s">
        <v>16</v>
      </c>
      <c r="B289" t="s">
        <v>12</v>
      </c>
      <c r="C289">
        <v>2011</v>
      </c>
      <c r="D289" s="10">
        <v>677.08150000000001</v>
      </c>
      <c r="E289" t="s">
        <v>11</v>
      </c>
    </row>
    <row r="290" spans="1:5" x14ac:dyDescent="0.25">
      <c r="A290" t="s">
        <v>16</v>
      </c>
      <c r="B290" t="s">
        <v>12</v>
      </c>
      <c r="C290">
        <v>2012</v>
      </c>
      <c r="D290" s="10">
        <v>688.12120000000004</v>
      </c>
      <c r="E290" t="s">
        <v>11</v>
      </c>
    </row>
    <row r="291" spans="1:5" x14ac:dyDescent="0.25">
      <c r="A291" t="s">
        <v>16</v>
      </c>
      <c r="B291" t="s">
        <v>12</v>
      </c>
      <c r="C291">
        <v>2013</v>
      </c>
      <c r="D291" s="10">
        <v>727.47199999999998</v>
      </c>
      <c r="E291" t="s">
        <v>11</v>
      </c>
    </row>
    <row r="292" spans="1:5" x14ac:dyDescent="0.25">
      <c r="A292" t="s">
        <v>16</v>
      </c>
      <c r="B292" t="s">
        <v>12</v>
      </c>
      <c r="C292">
        <v>2014</v>
      </c>
      <c r="D292" s="10">
        <v>711.22199999999998</v>
      </c>
      <c r="E292" t="s">
        <v>11</v>
      </c>
    </row>
    <row r="293" spans="1:5" x14ac:dyDescent="0.25">
      <c r="A293" t="s">
        <v>16</v>
      </c>
      <c r="B293" t="s">
        <v>12</v>
      </c>
      <c r="C293">
        <v>2015</v>
      </c>
      <c r="D293" s="10">
        <v>724.7971</v>
      </c>
      <c r="E293" t="s">
        <v>11</v>
      </c>
    </row>
    <row r="294" spans="1:5" x14ac:dyDescent="0.25">
      <c r="A294" t="s">
        <v>16</v>
      </c>
      <c r="B294" t="s">
        <v>12</v>
      </c>
      <c r="C294">
        <v>2016</v>
      </c>
      <c r="D294" s="10">
        <v>719.03319999999997</v>
      </c>
      <c r="E294" t="s">
        <v>11</v>
      </c>
    </row>
    <row r="295" spans="1:5" x14ac:dyDescent="0.25">
      <c r="A295" t="s">
        <v>16</v>
      </c>
      <c r="B295" t="s">
        <v>12</v>
      </c>
      <c r="C295">
        <v>2017</v>
      </c>
      <c r="D295" s="10">
        <v>744.50319999999999</v>
      </c>
      <c r="E295" t="s">
        <v>11</v>
      </c>
    </row>
    <row r="296" spans="1:5" x14ac:dyDescent="0.25">
      <c r="A296" t="s">
        <v>16</v>
      </c>
      <c r="B296" t="s">
        <v>12</v>
      </c>
      <c r="C296">
        <v>2018</v>
      </c>
      <c r="D296" s="10">
        <v>760.13810000000001</v>
      </c>
      <c r="E296" t="s">
        <v>11</v>
      </c>
    </row>
    <row r="297" spans="1:5" x14ac:dyDescent="0.25">
      <c r="A297" t="s">
        <v>16</v>
      </c>
      <c r="B297" t="s">
        <v>12</v>
      </c>
      <c r="C297">
        <v>2019</v>
      </c>
      <c r="D297" s="10">
        <v>757.15819999999997</v>
      </c>
      <c r="E297" t="s">
        <v>11</v>
      </c>
    </row>
    <row r="298" spans="1:5" x14ac:dyDescent="0.25">
      <c r="A298" t="s">
        <v>16</v>
      </c>
      <c r="B298" t="s">
        <v>12</v>
      </c>
      <c r="C298">
        <v>2020</v>
      </c>
      <c r="D298" s="10">
        <v>699.8691</v>
      </c>
      <c r="E298" t="s">
        <v>11</v>
      </c>
    </row>
    <row r="299" spans="1:5" x14ac:dyDescent="0.25">
      <c r="A299" t="s">
        <v>16</v>
      </c>
      <c r="B299" t="s">
        <v>12</v>
      </c>
      <c r="C299">
        <v>2021</v>
      </c>
      <c r="D299" s="10">
        <v>759.12699999999995</v>
      </c>
      <c r="E299" t="s">
        <v>11</v>
      </c>
    </row>
    <row r="300" spans="1:5" x14ac:dyDescent="0.25">
      <c r="A300" t="s">
        <v>16</v>
      </c>
      <c r="B300" t="s">
        <v>12</v>
      </c>
      <c r="C300">
        <v>2022</v>
      </c>
      <c r="D300" s="10">
        <v>812.44309999999996</v>
      </c>
      <c r="E300" t="s">
        <v>11</v>
      </c>
    </row>
    <row r="301" spans="1:5" x14ac:dyDescent="0.25">
      <c r="A301" t="s">
        <v>16</v>
      </c>
      <c r="B301" t="s">
        <v>12</v>
      </c>
      <c r="C301">
        <v>2023</v>
      </c>
      <c r="D301" s="10">
        <v>852.77530000000002</v>
      </c>
      <c r="E301" t="s">
        <v>11</v>
      </c>
    </row>
    <row r="302" spans="1:5" x14ac:dyDescent="0.25">
      <c r="A302" t="s">
        <v>16</v>
      </c>
      <c r="B302" t="s">
        <v>12</v>
      </c>
      <c r="C302">
        <v>2024</v>
      </c>
      <c r="D302" s="10">
        <v>874.41880000000003</v>
      </c>
      <c r="E302" t="s">
        <v>11</v>
      </c>
    </row>
    <row r="303" spans="1:5" x14ac:dyDescent="0.25">
      <c r="A303" t="s">
        <v>16</v>
      </c>
      <c r="B303" t="s">
        <v>12</v>
      </c>
      <c r="C303">
        <v>2025</v>
      </c>
      <c r="D303" s="10">
        <v>897.3021</v>
      </c>
      <c r="E303" t="s">
        <v>11</v>
      </c>
    </row>
    <row r="304" spans="1:5" x14ac:dyDescent="0.25">
      <c r="A304" t="s">
        <v>16</v>
      </c>
      <c r="B304" t="s">
        <v>12</v>
      </c>
      <c r="C304">
        <v>2026</v>
      </c>
      <c r="D304" s="10">
        <v>910.95309999999995</v>
      </c>
      <c r="E304" t="s">
        <v>11</v>
      </c>
    </row>
    <row r="305" spans="1:5" x14ac:dyDescent="0.25">
      <c r="A305" t="s">
        <v>16</v>
      </c>
      <c r="B305" t="s">
        <v>12</v>
      </c>
      <c r="C305">
        <v>2027</v>
      </c>
      <c r="D305" s="10">
        <v>932.00980000000004</v>
      </c>
      <c r="E305" t="s">
        <v>11</v>
      </c>
    </row>
    <row r="306" spans="1:5" x14ac:dyDescent="0.25">
      <c r="A306" t="s">
        <v>16</v>
      </c>
      <c r="B306" t="s">
        <v>12</v>
      </c>
      <c r="C306">
        <v>2028</v>
      </c>
      <c r="D306" s="10">
        <v>952.29539999999997</v>
      </c>
      <c r="E306" t="s">
        <v>11</v>
      </c>
    </row>
    <row r="307" spans="1:5" x14ac:dyDescent="0.25">
      <c r="A307" t="s">
        <v>16</v>
      </c>
      <c r="B307" t="s">
        <v>12</v>
      </c>
      <c r="C307">
        <v>2029</v>
      </c>
      <c r="D307" s="10">
        <v>972.87729999999999</v>
      </c>
      <c r="E307" t="s">
        <v>11</v>
      </c>
    </row>
    <row r="308" spans="1:5" x14ac:dyDescent="0.25">
      <c r="A308" t="s">
        <v>16</v>
      </c>
      <c r="B308" t="s">
        <v>12</v>
      </c>
      <c r="C308">
        <v>2030</v>
      </c>
      <c r="D308" s="10">
        <v>994.71590000000003</v>
      </c>
      <c r="E308" t="s">
        <v>11</v>
      </c>
    </row>
    <row r="309" spans="1:5" x14ac:dyDescent="0.25">
      <c r="A309" t="s">
        <v>16</v>
      </c>
      <c r="B309" t="s">
        <v>12</v>
      </c>
      <c r="C309">
        <v>2031</v>
      </c>
      <c r="D309" s="10">
        <v>1017.8735</v>
      </c>
      <c r="E309" t="s">
        <v>11</v>
      </c>
    </row>
    <row r="310" spans="1:5" x14ac:dyDescent="0.25">
      <c r="A310" t="s">
        <v>16</v>
      </c>
      <c r="B310" t="s">
        <v>12</v>
      </c>
      <c r="C310">
        <v>2032</v>
      </c>
      <c r="D310" s="10">
        <v>1034.2487000000001</v>
      </c>
      <c r="E310" t="s">
        <v>11</v>
      </c>
    </row>
    <row r="311" spans="1:5" x14ac:dyDescent="0.25">
      <c r="A311" t="s">
        <v>16</v>
      </c>
      <c r="B311" t="s">
        <v>12</v>
      </c>
      <c r="C311">
        <v>2033</v>
      </c>
      <c r="D311" s="10">
        <v>1047.2610999999999</v>
      </c>
      <c r="E311" t="s">
        <v>11</v>
      </c>
    </row>
    <row r="312" spans="1:5" x14ac:dyDescent="0.25">
      <c r="A312" t="s">
        <v>16</v>
      </c>
      <c r="B312" t="s">
        <v>12</v>
      </c>
      <c r="C312">
        <v>2034</v>
      </c>
      <c r="D312" s="10">
        <v>1058.6887999999999</v>
      </c>
      <c r="E312" t="s">
        <v>11</v>
      </c>
    </row>
    <row r="313" spans="1:5" x14ac:dyDescent="0.25">
      <c r="A313" t="s">
        <v>16</v>
      </c>
      <c r="B313" t="s">
        <v>12</v>
      </c>
      <c r="C313">
        <v>2035</v>
      </c>
      <c r="D313" s="10">
        <v>1066.2112999999999</v>
      </c>
      <c r="E313" t="s">
        <v>11</v>
      </c>
    </row>
    <row r="314" spans="1:5" x14ac:dyDescent="0.25">
      <c r="A314" t="s">
        <v>16</v>
      </c>
      <c r="B314" t="s">
        <v>12</v>
      </c>
      <c r="C314">
        <v>2036</v>
      </c>
      <c r="D314" s="10">
        <v>1071.7664</v>
      </c>
      <c r="E314" t="s">
        <v>11</v>
      </c>
    </row>
    <row r="315" spans="1:5" x14ac:dyDescent="0.25">
      <c r="A315" t="s">
        <v>16</v>
      </c>
      <c r="B315" t="s">
        <v>12</v>
      </c>
      <c r="C315">
        <v>2037</v>
      </c>
      <c r="D315" s="10">
        <v>1077.5183999999999</v>
      </c>
      <c r="E315" t="s">
        <v>11</v>
      </c>
    </row>
    <row r="316" spans="1:5" x14ac:dyDescent="0.25">
      <c r="A316" t="s">
        <v>16</v>
      </c>
      <c r="B316" t="s">
        <v>12</v>
      </c>
      <c r="C316">
        <v>2038</v>
      </c>
      <c r="D316" s="10">
        <v>1081.0222000000001</v>
      </c>
      <c r="E316" t="s">
        <v>11</v>
      </c>
    </row>
    <row r="317" spans="1:5" x14ac:dyDescent="0.25">
      <c r="A317" t="s">
        <v>16</v>
      </c>
      <c r="B317" t="s">
        <v>12</v>
      </c>
      <c r="C317">
        <v>2039</v>
      </c>
      <c r="D317" s="10">
        <v>1084.6993</v>
      </c>
      <c r="E317" t="s">
        <v>11</v>
      </c>
    </row>
    <row r="318" spans="1:5" x14ac:dyDescent="0.25">
      <c r="A318" t="s">
        <v>16</v>
      </c>
      <c r="B318" t="s">
        <v>12</v>
      </c>
      <c r="C318">
        <v>2040</v>
      </c>
      <c r="D318" s="10">
        <v>1093.1641999999999</v>
      </c>
      <c r="E318" t="s">
        <v>11</v>
      </c>
    </row>
    <row r="319" spans="1:5" x14ac:dyDescent="0.25">
      <c r="A319" t="s">
        <v>16</v>
      </c>
      <c r="B319" t="s">
        <v>12</v>
      </c>
      <c r="C319">
        <v>2041</v>
      </c>
      <c r="D319" s="10">
        <v>1105.4285</v>
      </c>
      <c r="E319" t="s">
        <v>11</v>
      </c>
    </row>
    <row r="320" spans="1:5" x14ac:dyDescent="0.25">
      <c r="A320" t="s">
        <v>16</v>
      </c>
      <c r="B320" t="s">
        <v>12</v>
      </c>
      <c r="C320">
        <v>2042</v>
      </c>
      <c r="D320" s="10">
        <v>1117.4313999999999</v>
      </c>
      <c r="E320" t="s">
        <v>11</v>
      </c>
    </row>
    <row r="321" spans="1:5" x14ac:dyDescent="0.25">
      <c r="A321" t="s">
        <v>16</v>
      </c>
      <c r="B321" t="s">
        <v>12</v>
      </c>
      <c r="C321">
        <v>2043</v>
      </c>
      <c r="D321" s="10">
        <v>1128.3764000000001</v>
      </c>
      <c r="E321" t="s">
        <v>11</v>
      </c>
    </row>
    <row r="322" spans="1:5" x14ac:dyDescent="0.25">
      <c r="A322" t="s">
        <v>16</v>
      </c>
      <c r="B322" t="s">
        <v>12</v>
      </c>
      <c r="C322">
        <v>2044</v>
      </c>
      <c r="D322" s="10">
        <v>1139.2914000000001</v>
      </c>
      <c r="E322" t="s">
        <v>11</v>
      </c>
    </row>
    <row r="323" spans="1:5" x14ac:dyDescent="0.25">
      <c r="A323" t="s">
        <v>16</v>
      </c>
      <c r="B323" t="s">
        <v>12</v>
      </c>
      <c r="C323">
        <v>2045</v>
      </c>
      <c r="D323" s="10">
        <v>1148.1422</v>
      </c>
      <c r="E323" t="s">
        <v>11</v>
      </c>
    </row>
    <row r="324" spans="1:5" x14ac:dyDescent="0.25">
      <c r="A324" t="s">
        <v>16</v>
      </c>
      <c r="B324" t="s">
        <v>12</v>
      </c>
      <c r="C324">
        <v>2046</v>
      </c>
      <c r="D324" s="10">
        <v>1156.6291000000001</v>
      </c>
      <c r="E324" t="s">
        <v>11</v>
      </c>
    </row>
    <row r="325" spans="1:5" x14ac:dyDescent="0.25">
      <c r="A325" t="s">
        <v>16</v>
      </c>
      <c r="B325" t="s">
        <v>12</v>
      </c>
      <c r="C325">
        <v>2047</v>
      </c>
      <c r="D325" s="10">
        <v>1164.3366000000001</v>
      </c>
      <c r="E325" t="s">
        <v>11</v>
      </c>
    </row>
    <row r="326" spans="1:5" x14ac:dyDescent="0.25">
      <c r="A326" t="s">
        <v>16</v>
      </c>
      <c r="B326" t="s">
        <v>12</v>
      </c>
      <c r="C326">
        <v>2048</v>
      </c>
      <c r="D326" s="10">
        <v>1169.5849000000001</v>
      </c>
      <c r="E326" t="s">
        <v>11</v>
      </c>
    </row>
    <row r="327" spans="1:5" x14ac:dyDescent="0.25">
      <c r="A327" t="s">
        <v>16</v>
      </c>
      <c r="B327" t="s">
        <v>12</v>
      </c>
      <c r="C327">
        <v>2049</v>
      </c>
      <c r="D327" s="10">
        <v>1175.0841</v>
      </c>
      <c r="E327" t="s">
        <v>11</v>
      </c>
    </row>
    <row r="328" spans="1:5" x14ac:dyDescent="0.25">
      <c r="A328" t="s">
        <v>16</v>
      </c>
      <c r="B328" t="s">
        <v>12</v>
      </c>
      <c r="C328">
        <v>2050</v>
      </c>
      <c r="D328" s="10">
        <v>1179.4155000000001</v>
      </c>
      <c r="E328" t="s">
        <v>11</v>
      </c>
    </row>
    <row r="329" spans="1:5" x14ac:dyDescent="0.25">
      <c r="A329" t="s">
        <v>16</v>
      </c>
      <c r="B329" t="s">
        <v>13</v>
      </c>
      <c r="C329">
        <v>2005</v>
      </c>
      <c r="D329" s="10">
        <v>0</v>
      </c>
      <c r="E329" t="s">
        <v>11</v>
      </c>
    </row>
    <row r="330" spans="1:5" x14ac:dyDescent="0.25">
      <c r="A330" t="s">
        <v>16</v>
      </c>
      <c r="B330" t="s">
        <v>13</v>
      </c>
      <c r="C330">
        <v>2006</v>
      </c>
      <c r="D330" s="10">
        <v>0</v>
      </c>
      <c r="E330" t="s">
        <v>11</v>
      </c>
    </row>
    <row r="331" spans="1:5" x14ac:dyDescent="0.25">
      <c r="A331" t="s">
        <v>16</v>
      </c>
      <c r="B331" t="s">
        <v>13</v>
      </c>
      <c r="C331">
        <v>2007</v>
      </c>
      <c r="D331" s="10">
        <v>0</v>
      </c>
      <c r="E331" t="s">
        <v>11</v>
      </c>
    </row>
    <row r="332" spans="1:5" x14ac:dyDescent="0.25">
      <c r="A332" t="s">
        <v>16</v>
      </c>
      <c r="B332" t="s">
        <v>13</v>
      </c>
      <c r="C332">
        <v>2008</v>
      </c>
      <c r="D332" s="10">
        <v>0</v>
      </c>
      <c r="E332" t="s">
        <v>11</v>
      </c>
    </row>
    <row r="333" spans="1:5" x14ac:dyDescent="0.25">
      <c r="A333" t="s">
        <v>16</v>
      </c>
      <c r="B333" t="s">
        <v>13</v>
      </c>
      <c r="C333">
        <v>2009</v>
      </c>
      <c r="D333" s="10">
        <v>0</v>
      </c>
      <c r="E333" t="s">
        <v>11</v>
      </c>
    </row>
    <row r="334" spans="1:5" x14ac:dyDescent="0.25">
      <c r="A334" t="s">
        <v>16</v>
      </c>
      <c r="B334" t="s">
        <v>13</v>
      </c>
      <c r="C334">
        <v>2010</v>
      </c>
      <c r="D334" s="10">
        <v>0</v>
      </c>
      <c r="E334" t="s">
        <v>11</v>
      </c>
    </row>
    <row r="335" spans="1:5" x14ac:dyDescent="0.25">
      <c r="A335" t="s">
        <v>16</v>
      </c>
      <c r="B335" t="s">
        <v>13</v>
      </c>
      <c r="C335">
        <v>2011</v>
      </c>
      <c r="D335" s="10">
        <v>0</v>
      </c>
      <c r="E335" t="s">
        <v>11</v>
      </c>
    </row>
    <row r="336" spans="1:5" x14ac:dyDescent="0.25">
      <c r="A336" t="s">
        <v>16</v>
      </c>
      <c r="B336" t="s">
        <v>13</v>
      </c>
      <c r="C336">
        <v>2012</v>
      </c>
      <c r="D336" s="10">
        <v>0</v>
      </c>
      <c r="E336" t="s">
        <v>11</v>
      </c>
    </row>
    <row r="337" spans="1:5" x14ac:dyDescent="0.25">
      <c r="A337" t="s">
        <v>16</v>
      </c>
      <c r="B337" t="s">
        <v>13</v>
      </c>
      <c r="C337">
        <v>2013</v>
      </c>
      <c r="D337" s="10">
        <v>0</v>
      </c>
      <c r="E337" t="s">
        <v>11</v>
      </c>
    </row>
    <row r="338" spans="1:5" x14ac:dyDescent="0.25">
      <c r="A338" t="s">
        <v>16</v>
      </c>
      <c r="B338" t="s">
        <v>13</v>
      </c>
      <c r="C338">
        <v>2014</v>
      </c>
      <c r="D338" s="10">
        <v>0</v>
      </c>
      <c r="E338" t="s">
        <v>11</v>
      </c>
    </row>
    <row r="339" spans="1:5" x14ac:dyDescent="0.25">
      <c r="A339" t="s">
        <v>16</v>
      </c>
      <c r="B339" t="s">
        <v>13</v>
      </c>
      <c r="C339">
        <v>2015</v>
      </c>
      <c r="D339" s="10">
        <v>0</v>
      </c>
      <c r="E339" t="s">
        <v>11</v>
      </c>
    </row>
    <row r="340" spans="1:5" x14ac:dyDescent="0.25">
      <c r="A340" t="s">
        <v>16</v>
      </c>
      <c r="B340" t="s">
        <v>13</v>
      </c>
      <c r="C340">
        <v>2016</v>
      </c>
      <c r="D340" s="10">
        <v>0</v>
      </c>
      <c r="E340" t="s">
        <v>11</v>
      </c>
    </row>
    <row r="341" spans="1:5" x14ac:dyDescent="0.25">
      <c r="A341" t="s">
        <v>16</v>
      </c>
      <c r="B341" t="s">
        <v>13</v>
      </c>
      <c r="C341">
        <v>2017</v>
      </c>
      <c r="D341" s="10">
        <v>0</v>
      </c>
      <c r="E341" t="s">
        <v>11</v>
      </c>
    </row>
    <row r="342" spans="1:5" x14ac:dyDescent="0.25">
      <c r="A342" t="s">
        <v>16</v>
      </c>
      <c r="B342" t="s">
        <v>13</v>
      </c>
      <c r="C342">
        <v>2018</v>
      </c>
      <c r="D342" s="10">
        <v>0</v>
      </c>
      <c r="E342" t="s">
        <v>11</v>
      </c>
    </row>
    <row r="343" spans="1:5" x14ac:dyDescent="0.25">
      <c r="A343" t="s">
        <v>16</v>
      </c>
      <c r="B343" t="s">
        <v>13</v>
      </c>
      <c r="C343">
        <v>2019</v>
      </c>
      <c r="D343" s="10">
        <v>0</v>
      </c>
      <c r="E343" t="s">
        <v>11</v>
      </c>
    </row>
    <row r="344" spans="1:5" x14ac:dyDescent="0.25">
      <c r="A344" t="s">
        <v>16</v>
      </c>
      <c r="B344" t="s">
        <v>13</v>
      </c>
      <c r="C344">
        <v>2020</v>
      </c>
      <c r="D344" s="10">
        <v>0</v>
      </c>
      <c r="E344" t="s">
        <v>11</v>
      </c>
    </row>
    <row r="345" spans="1:5" x14ac:dyDescent="0.25">
      <c r="A345" t="s">
        <v>16</v>
      </c>
      <c r="B345" t="s">
        <v>13</v>
      </c>
      <c r="C345">
        <v>2021</v>
      </c>
      <c r="D345" s="10">
        <v>0.34560000000000002</v>
      </c>
      <c r="E345" t="s">
        <v>11</v>
      </c>
    </row>
    <row r="346" spans="1:5" x14ac:dyDescent="0.25">
      <c r="A346" t="s">
        <v>16</v>
      </c>
      <c r="B346" t="s">
        <v>13</v>
      </c>
      <c r="C346">
        <v>2022</v>
      </c>
      <c r="D346" s="10">
        <v>0.35239999999999999</v>
      </c>
      <c r="E346" t="s">
        <v>11</v>
      </c>
    </row>
    <row r="347" spans="1:5" x14ac:dyDescent="0.25">
      <c r="A347" t="s">
        <v>16</v>
      </c>
      <c r="B347" t="s">
        <v>13</v>
      </c>
      <c r="C347">
        <v>2023</v>
      </c>
      <c r="D347" s="10">
        <v>0.43140000000000001</v>
      </c>
      <c r="E347" t="s">
        <v>11</v>
      </c>
    </row>
    <row r="348" spans="1:5" x14ac:dyDescent="0.25">
      <c r="A348" t="s">
        <v>16</v>
      </c>
      <c r="B348" t="s">
        <v>13</v>
      </c>
      <c r="C348">
        <v>2024</v>
      </c>
      <c r="D348" s="10">
        <v>29.3657</v>
      </c>
      <c r="E348" t="s">
        <v>11</v>
      </c>
    </row>
    <row r="349" spans="1:5" x14ac:dyDescent="0.25">
      <c r="A349" t="s">
        <v>16</v>
      </c>
      <c r="B349" t="s">
        <v>13</v>
      </c>
      <c r="C349">
        <v>2025</v>
      </c>
      <c r="D349" s="10">
        <v>57.9893</v>
      </c>
      <c r="E349" t="s">
        <v>11</v>
      </c>
    </row>
    <row r="350" spans="1:5" x14ac:dyDescent="0.25">
      <c r="A350" t="s">
        <v>16</v>
      </c>
      <c r="B350" t="s">
        <v>13</v>
      </c>
      <c r="C350">
        <v>2026</v>
      </c>
      <c r="D350" s="10">
        <v>74.263300000000001</v>
      </c>
      <c r="E350" t="s">
        <v>11</v>
      </c>
    </row>
    <row r="351" spans="1:5" x14ac:dyDescent="0.25">
      <c r="A351" t="s">
        <v>16</v>
      </c>
      <c r="B351" t="s">
        <v>13</v>
      </c>
      <c r="C351">
        <v>2027</v>
      </c>
      <c r="D351" s="10">
        <v>85.617500000000007</v>
      </c>
      <c r="E351" t="s">
        <v>11</v>
      </c>
    </row>
    <row r="352" spans="1:5" x14ac:dyDescent="0.25">
      <c r="A352" t="s">
        <v>16</v>
      </c>
      <c r="B352" t="s">
        <v>13</v>
      </c>
      <c r="C352">
        <v>2028</v>
      </c>
      <c r="D352" s="10">
        <v>95.7196</v>
      </c>
      <c r="E352" t="s">
        <v>11</v>
      </c>
    </row>
    <row r="353" spans="1:5" x14ac:dyDescent="0.25">
      <c r="A353" t="s">
        <v>16</v>
      </c>
      <c r="B353" t="s">
        <v>13</v>
      </c>
      <c r="C353">
        <v>2029</v>
      </c>
      <c r="D353" s="10">
        <v>128.8005</v>
      </c>
      <c r="E353" t="s">
        <v>11</v>
      </c>
    </row>
    <row r="354" spans="1:5" x14ac:dyDescent="0.25">
      <c r="A354" t="s">
        <v>16</v>
      </c>
      <c r="B354" t="s">
        <v>13</v>
      </c>
      <c r="C354">
        <v>2030</v>
      </c>
      <c r="D354" s="10">
        <v>156.77449999999999</v>
      </c>
      <c r="E354" t="s">
        <v>11</v>
      </c>
    </row>
    <row r="355" spans="1:5" x14ac:dyDescent="0.25">
      <c r="A355" t="s">
        <v>16</v>
      </c>
      <c r="B355" t="s">
        <v>13</v>
      </c>
      <c r="C355">
        <v>2031</v>
      </c>
      <c r="D355" s="10">
        <v>203.4633</v>
      </c>
      <c r="E355" t="s">
        <v>11</v>
      </c>
    </row>
    <row r="356" spans="1:5" x14ac:dyDescent="0.25">
      <c r="A356" t="s">
        <v>16</v>
      </c>
      <c r="B356" t="s">
        <v>13</v>
      </c>
      <c r="C356">
        <v>2032</v>
      </c>
      <c r="D356" s="10">
        <v>249.56020000000001</v>
      </c>
      <c r="E356" t="s">
        <v>11</v>
      </c>
    </row>
    <row r="357" spans="1:5" x14ac:dyDescent="0.25">
      <c r="A357" t="s">
        <v>16</v>
      </c>
      <c r="B357" t="s">
        <v>13</v>
      </c>
      <c r="C357">
        <v>2033</v>
      </c>
      <c r="D357" s="10">
        <v>299.41550000000001</v>
      </c>
      <c r="E357" t="s">
        <v>11</v>
      </c>
    </row>
    <row r="358" spans="1:5" x14ac:dyDescent="0.25">
      <c r="A358" t="s">
        <v>16</v>
      </c>
      <c r="B358" t="s">
        <v>13</v>
      </c>
      <c r="C358">
        <v>2034</v>
      </c>
      <c r="D358" s="10">
        <v>351.6542</v>
      </c>
      <c r="E358" t="s">
        <v>11</v>
      </c>
    </row>
    <row r="359" spans="1:5" x14ac:dyDescent="0.25">
      <c r="A359" t="s">
        <v>16</v>
      </c>
      <c r="B359" t="s">
        <v>13</v>
      </c>
      <c r="C359">
        <v>2035</v>
      </c>
      <c r="D359" s="10">
        <v>412.97609999999997</v>
      </c>
      <c r="E359" t="s">
        <v>11</v>
      </c>
    </row>
    <row r="360" spans="1:5" x14ac:dyDescent="0.25">
      <c r="A360" t="s">
        <v>16</v>
      </c>
      <c r="B360" t="s">
        <v>13</v>
      </c>
      <c r="C360">
        <v>2036</v>
      </c>
      <c r="D360" s="10">
        <v>460.94690000000003</v>
      </c>
      <c r="E360" t="s">
        <v>11</v>
      </c>
    </row>
    <row r="361" spans="1:5" x14ac:dyDescent="0.25">
      <c r="A361" t="s">
        <v>16</v>
      </c>
      <c r="B361" t="s">
        <v>13</v>
      </c>
      <c r="C361">
        <v>2037</v>
      </c>
      <c r="D361" s="10">
        <v>524.8818</v>
      </c>
      <c r="E361" t="s">
        <v>11</v>
      </c>
    </row>
    <row r="362" spans="1:5" x14ac:dyDescent="0.25">
      <c r="A362" t="s">
        <v>16</v>
      </c>
      <c r="B362" t="s">
        <v>13</v>
      </c>
      <c r="C362">
        <v>2038</v>
      </c>
      <c r="D362" s="10">
        <v>575.09580000000005</v>
      </c>
      <c r="E362" t="s">
        <v>11</v>
      </c>
    </row>
    <row r="363" spans="1:5" x14ac:dyDescent="0.25">
      <c r="A363" t="s">
        <v>16</v>
      </c>
      <c r="B363" t="s">
        <v>13</v>
      </c>
      <c r="C363">
        <v>2039</v>
      </c>
      <c r="D363" s="10">
        <v>625.50760000000002</v>
      </c>
      <c r="E363" t="s">
        <v>11</v>
      </c>
    </row>
    <row r="364" spans="1:5" x14ac:dyDescent="0.25">
      <c r="A364" t="s">
        <v>16</v>
      </c>
      <c r="B364" t="s">
        <v>13</v>
      </c>
      <c r="C364">
        <v>2040</v>
      </c>
      <c r="D364" s="10">
        <v>681.947</v>
      </c>
      <c r="E364" t="s">
        <v>11</v>
      </c>
    </row>
    <row r="365" spans="1:5" x14ac:dyDescent="0.25">
      <c r="A365" t="s">
        <v>16</v>
      </c>
      <c r="B365" t="s">
        <v>13</v>
      </c>
      <c r="C365">
        <v>2041</v>
      </c>
      <c r="D365" s="10">
        <v>748.05769999999995</v>
      </c>
      <c r="E365" t="s">
        <v>11</v>
      </c>
    </row>
    <row r="366" spans="1:5" x14ac:dyDescent="0.25">
      <c r="A366" t="s">
        <v>16</v>
      </c>
      <c r="B366" t="s">
        <v>13</v>
      </c>
      <c r="C366">
        <v>2042</v>
      </c>
      <c r="D366" s="10">
        <v>803.60090000000002</v>
      </c>
      <c r="E366" t="s">
        <v>11</v>
      </c>
    </row>
    <row r="367" spans="1:5" x14ac:dyDescent="0.25">
      <c r="A367" t="s">
        <v>16</v>
      </c>
      <c r="B367" t="s">
        <v>13</v>
      </c>
      <c r="C367">
        <v>2043</v>
      </c>
      <c r="D367" s="10">
        <v>854.50760000000002</v>
      </c>
      <c r="E367" t="s">
        <v>11</v>
      </c>
    </row>
    <row r="368" spans="1:5" x14ac:dyDescent="0.25">
      <c r="A368" t="s">
        <v>16</v>
      </c>
      <c r="B368" t="s">
        <v>13</v>
      </c>
      <c r="C368">
        <v>2044</v>
      </c>
      <c r="D368" s="10">
        <v>902.66060000000004</v>
      </c>
      <c r="E368" t="s">
        <v>11</v>
      </c>
    </row>
    <row r="369" spans="1:5" x14ac:dyDescent="0.25">
      <c r="A369" t="s">
        <v>16</v>
      </c>
      <c r="B369" t="s">
        <v>13</v>
      </c>
      <c r="C369">
        <v>2045</v>
      </c>
      <c r="D369" s="10">
        <v>943.88570000000004</v>
      </c>
      <c r="E369" t="s">
        <v>11</v>
      </c>
    </row>
    <row r="370" spans="1:5" x14ac:dyDescent="0.25">
      <c r="A370" t="s">
        <v>16</v>
      </c>
      <c r="B370" t="s">
        <v>13</v>
      </c>
      <c r="C370">
        <v>2046</v>
      </c>
      <c r="D370" s="10">
        <v>985.77499999999998</v>
      </c>
      <c r="E370" t="s">
        <v>11</v>
      </c>
    </row>
    <row r="371" spans="1:5" x14ac:dyDescent="0.25">
      <c r="A371" t="s">
        <v>16</v>
      </c>
      <c r="B371" t="s">
        <v>13</v>
      </c>
      <c r="C371">
        <v>2047</v>
      </c>
      <c r="D371" s="10">
        <v>1025.4554000000001</v>
      </c>
      <c r="E371" t="s">
        <v>11</v>
      </c>
    </row>
    <row r="372" spans="1:5" x14ac:dyDescent="0.25">
      <c r="A372" t="s">
        <v>16</v>
      </c>
      <c r="B372" t="s">
        <v>13</v>
      </c>
      <c r="C372">
        <v>2048</v>
      </c>
      <c r="D372" s="10">
        <v>1061.1287</v>
      </c>
      <c r="E372" t="s">
        <v>11</v>
      </c>
    </row>
    <row r="373" spans="1:5" x14ac:dyDescent="0.25">
      <c r="A373" t="s">
        <v>16</v>
      </c>
      <c r="B373" t="s">
        <v>13</v>
      </c>
      <c r="C373">
        <v>2049</v>
      </c>
      <c r="D373" s="10">
        <v>1098.2759000000001</v>
      </c>
      <c r="E373" t="s">
        <v>11</v>
      </c>
    </row>
    <row r="374" spans="1:5" x14ac:dyDescent="0.25">
      <c r="A374" t="s">
        <v>16</v>
      </c>
      <c r="B374" t="s">
        <v>13</v>
      </c>
      <c r="C374">
        <v>2050</v>
      </c>
      <c r="D374" s="10">
        <v>1132.9333999999999</v>
      </c>
      <c r="E374" t="s">
        <v>11</v>
      </c>
    </row>
    <row r="375" spans="1:5" x14ac:dyDescent="0.25">
      <c r="A375" t="s">
        <v>16</v>
      </c>
      <c r="B375" t="s">
        <v>14</v>
      </c>
      <c r="C375">
        <v>2005</v>
      </c>
      <c r="D375" s="10">
        <v>0</v>
      </c>
      <c r="E375" t="s">
        <v>11</v>
      </c>
    </row>
    <row r="376" spans="1:5" x14ac:dyDescent="0.25">
      <c r="A376" t="s">
        <v>16</v>
      </c>
      <c r="B376" t="s">
        <v>14</v>
      </c>
      <c r="C376">
        <v>2006</v>
      </c>
      <c r="D376" s="10">
        <v>0</v>
      </c>
      <c r="E376" t="s">
        <v>11</v>
      </c>
    </row>
    <row r="377" spans="1:5" x14ac:dyDescent="0.25">
      <c r="A377" t="s">
        <v>16</v>
      </c>
      <c r="B377" t="s">
        <v>14</v>
      </c>
      <c r="C377">
        <v>2007</v>
      </c>
      <c r="D377" s="10">
        <v>0</v>
      </c>
      <c r="E377" t="s">
        <v>11</v>
      </c>
    </row>
    <row r="378" spans="1:5" x14ac:dyDescent="0.25">
      <c r="A378" t="s">
        <v>16</v>
      </c>
      <c r="B378" t="s">
        <v>14</v>
      </c>
      <c r="C378">
        <v>2008</v>
      </c>
      <c r="D378" s="10">
        <v>0</v>
      </c>
      <c r="E378" t="s">
        <v>11</v>
      </c>
    </row>
    <row r="379" spans="1:5" x14ac:dyDescent="0.25">
      <c r="A379" t="s">
        <v>16</v>
      </c>
      <c r="B379" t="s">
        <v>14</v>
      </c>
      <c r="C379">
        <v>2009</v>
      </c>
      <c r="D379" s="10">
        <v>0</v>
      </c>
      <c r="E379" t="s">
        <v>11</v>
      </c>
    </row>
    <row r="380" spans="1:5" x14ac:dyDescent="0.25">
      <c r="A380" t="s">
        <v>16</v>
      </c>
      <c r="B380" t="s">
        <v>14</v>
      </c>
      <c r="C380">
        <v>2010</v>
      </c>
      <c r="D380" s="10">
        <v>0</v>
      </c>
      <c r="E380" t="s">
        <v>11</v>
      </c>
    </row>
    <row r="381" spans="1:5" x14ac:dyDescent="0.25">
      <c r="A381" t="s">
        <v>16</v>
      </c>
      <c r="B381" t="s">
        <v>14</v>
      </c>
      <c r="C381">
        <v>2011</v>
      </c>
      <c r="D381" s="10">
        <v>0</v>
      </c>
      <c r="E381" t="s">
        <v>11</v>
      </c>
    </row>
    <row r="382" spans="1:5" x14ac:dyDescent="0.25">
      <c r="A382" t="s">
        <v>16</v>
      </c>
      <c r="B382" t="s">
        <v>14</v>
      </c>
      <c r="C382">
        <v>2012</v>
      </c>
      <c r="D382" s="10">
        <v>0</v>
      </c>
      <c r="E382" t="s">
        <v>11</v>
      </c>
    </row>
    <row r="383" spans="1:5" x14ac:dyDescent="0.25">
      <c r="A383" t="s">
        <v>16</v>
      </c>
      <c r="B383" t="s">
        <v>14</v>
      </c>
      <c r="C383">
        <v>2013</v>
      </c>
      <c r="D383" s="10">
        <v>0</v>
      </c>
      <c r="E383" t="s">
        <v>11</v>
      </c>
    </row>
    <row r="384" spans="1:5" x14ac:dyDescent="0.25">
      <c r="A384" t="s">
        <v>16</v>
      </c>
      <c r="B384" t="s">
        <v>14</v>
      </c>
      <c r="C384">
        <v>2014</v>
      </c>
      <c r="D384" s="10">
        <v>0</v>
      </c>
      <c r="E384" t="s">
        <v>11</v>
      </c>
    </row>
    <row r="385" spans="1:5" x14ac:dyDescent="0.25">
      <c r="A385" t="s">
        <v>16</v>
      </c>
      <c r="B385" t="s">
        <v>14</v>
      </c>
      <c r="C385">
        <v>2015</v>
      </c>
      <c r="D385" s="10">
        <v>6.7454545454545496</v>
      </c>
      <c r="E385" t="s">
        <v>11</v>
      </c>
    </row>
    <row r="386" spans="1:5" x14ac:dyDescent="0.25">
      <c r="A386" t="s">
        <v>16</v>
      </c>
      <c r="B386" t="s">
        <v>14</v>
      </c>
      <c r="C386">
        <v>2016</v>
      </c>
      <c r="D386" s="10">
        <v>20.149090909090901</v>
      </c>
      <c r="E386" t="s">
        <v>11</v>
      </c>
    </row>
    <row r="387" spans="1:5" x14ac:dyDescent="0.25">
      <c r="A387" t="s">
        <v>16</v>
      </c>
      <c r="B387" t="s">
        <v>14</v>
      </c>
      <c r="C387">
        <v>2017</v>
      </c>
      <c r="D387" s="10">
        <v>20.7</v>
      </c>
      <c r="E387" t="s">
        <v>11</v>
      </c>
    </row>
    <row r="388" spans="1:5" x14ac:dyDescent="0.25">
      <c r="A388" t="s">
        <v>16</v>
      </c>
      <c r="B388" t="s">
        <v>14</v>
      </c>
      <c r="C388">
        <v>2018</v>
      </c>
      <c r="D388" s="10">
        <v>19.387272727272698</v>
      </c>
      <c r="E388" t="s">
        <v>11</v>
      </c>
    </row>
    <row r="389" spans="1:5" x14ac:dyDescent="0.25">
      <c r="A389" t="s">
        <v>16</v>
      </c>
      <c r="B389" t="s">
        <v>14</v>
      </c>
      <c r="C389">
        <v>2019</v>
      </c>
      <c r="D389" s="10">
        <v>41.654065572388099</v>
      </c>
      <c r="E389" t="s">
        <v>11</v>
      </c>
    </row>
    <row r="390" spans="1:5" x14ac:dyDescent="0.25">
      <c r="A390" t="s">
        <v>16</v>
      </c>
      <c r="B390" t="s">
        <v>14</v>
      </c>
      <c r="C390">
        <v>2020</v>
      </c>
      <c r="D390" s="10">
        <v>38.227382428406898</v>
      </c>
      <c r="E390" t="s">
        <v>11</v>
      </c>
    </row>
    <row r="391" spans="1:5" x14ac:dyDescent="0.25">
      <c r="A391" t="s">
        <v>16</v>
      </c>
      <c r="B391" t="s">
        <v>14</v>
      </c>
      <c r="C391">
        <v>2021</v>
      </c>
      <c r="D391" s="10">
        <v>47.926405972055299</v>
      </c>
      <c r="E391" t="s">
        <v>11</v>
      </c>
    </row>
    <row r="392" spans="1:5" x14ac:dyDescent="0.25">
      <c r="A392" t="s">
        <v>16</v>
      </c>
      <c r="B392" t="s">
        <v>14</v>
      </c>
      <c r="C392">
        <v>2022</v>
      </c>
      <c r="D392" s="10">
        <v>47.913507599885499</v>
      </c>
      <c r="E392" t="s">
        <v>11</v>
      </c>
    </row>
    <row r="393" spans="1:5" x14ac:dyDescent="0.25">
      <c r="A393" t="s">
        <v>16</v>
      </c>
      <c r="B393" t="s">
        <v>14</v>
      </c>
      <c r="C393">
        <v>2023</v>
      </c>
      <c r="D393" s="10">
        <v>48.479530602838899</v>
      </c>
      <c r="E393" t="s">
        <v>11</v>
      </c>
    </row>
    <row r="394" spans="1:5" x14ac:dyDescent="0.25">
      <c r="A394" t="s">
        <v>16</v>
      </c>
      <c r="B394" t="s">
        <v>14</v>
      </c>
      <c r="C394">
        <v>2024</v>
      </c>
      <c r="D394" s="10">
        <v>49.962489337522797</v>
      </c>
      <c r="E394" t="s">
        <v>11</v>
      </c>
    </row>
    <row r="395" spans="1:5" x14ac:dyDescent="0.25">
      <c r="A395" t="s">
        <v>16</v>
      </c>
      <c r="B395" t="s">
        <v>14</v>
      </c>
      <c r="C395">
        <v>2025</v>
      </c>
      <c r="D395" s="10">
        <v>55.063954073456301</v>
      </c>
      <c r="E395" t="s">
        <v>11</v>
      </c>
    </row>
    <row r="396" spans="1:5" x14ac:dyDescent="0.25">
      <c r="A396" t="s">
        <v>16</v>
      </c>
      <c r="B396" t="s">
        <v>14</v>
      </c>
      <c r="C396">
        <v>2026</v>
      </c>
      <c r="D396" s="10">
        <v>67.273188450352606</v>
      </c>
      <c r="E396" t="s">
        <v>11</v>
      </c>
    </row>
    <row r="397" spans="1:5" x14ac:dyDescent="0.25">
      <c r="A397" t="s">
        <v>16</v>
      </c>
      <c r="B397" t="s">
        <v>14</v>
      </c>
      <c r="C397">
        <v>2027</v>
      </c>
      <c r="D397" s="10">
        <v>94.207521511973596</v>
      </c>
      <c r="E397" t="s">
        <v>11</v>
      </c>
    </row>
    <row r="398" spans="1:5" x14ac:dyDescent="0.25">
      <c r="A398" t="s">
        <v>16</v>
      </c>
      <c r="B398" t="s">
        <v>14</v>
      </c>
      <c r="C398">
        <v>2028</v>
      </c>
      <c r="D398" s="10">
        <v>153.600703646722</v>
      </c>
      <c r="E398" t="s">
        <v>11</v>
      </c>
    </row>
    <row r="399" spans="1:5" x14ac:dyDescent="0.25">
      <c r="A399" t="s">
        <v>16</v>
      </c>
      <c r="B399" t="s">
        <v>14</v>
      </c>
      <c r="C399">
        <v>2029</v>
      </c>
      <c r="D399" s="10">
        <v>278.87235734327101</v>
      </c>
      <c r="E399" t="s">
        <v>11</v>
      </c>
    </row>
    <row r="400" spans="1:5" x14ac:dyDescent="0.25">
      <c r="A400" t="s">
        <v>16</v>
      </c>
      <c r="B400" t="s">
        <v>14</v>
      </c>
      <c r="C400">
        <v>2030</v>
      </c>
      <c r="D400" s="10">
        <v>420.623980453309</v>
      </c>
      <c r="E400" t="s">
        <v>11</v>
      </c>
    </row>
    <row r="401" spans="1:5" x14ac:dyDescent="0.25">
      <c r="A401" t="s">
        <v>16</v>
      </c>
      <c r="B401" t="s">
        <v>14</v>
      </c>
      <c r="C401">
        <v>2031</v>
      </c>
      <c r="D401" s="10">
        <v>561.73822067078504</v>
      </c>
      <c r="E401" t="s">
        <v>11</v>
      </c>
    </row>
    <row r="402" spans="1:5" x14ac:dyDescent="0.25">
      <c r="A402" t="s">
        <v>16</v>
      </c>
      <c r="B402" t="s">
        <v>14</v>
      </c>
      <c r="C402">
        <v>2032</v>
      </c>
      <c r="D402" s="10">
        <v>688.37447433422301</v>
      </c>
      <c r="E402" t="s">
        <v>11</v>
      </c>
    </row>
    <row r="403" spans="1:5" x14ac:dyDescent="0.25">
      <c r="A403" t="s">
        <v>16</v>
      </c>
      <c r="B403" t="s">
        <v>14</v>
      </c>
      <c r="C403">
        <v>2033</v>
      </c>
      <c r="D403" s="10">
        <v>795.01828441089799</v>
      </c>
      <c r="E403" t="s">
        <v>11</v>
      </c>
    </row>
    <row r="404" spans="1:5" x14ac:dyDescent="0.25">
      <c r="A404" t="s">
        <v>16</v>
      </c>
      <c r="B404" t="s">
        <v>14</v>
      </c>
      <c r="C404">
        <v>2034</v>
      </c>
      <c r="D404" s="10">
        <v>905.77523481607102</v>
      </c>
      <c r="E404" t="s">
        <v>11</v>
      </c>
    </row>
    <row r="405" spans="1:5" x14ac:dyDescent="0.25">
      <c r="A405" t="s">
        <v>16</v>
      </c>
      <c r="B405" t="s">
        <v>14</v>
      </c>
      <c r="C405">
        <v>2035</v>
      </c>
      <c r="D405" s="10">
        <v>982.52929865839803</v>
      </c>
      <c r="E405" t="s">
        <v>11</v>
      </c>
    </row>
    <row r="406" spans="1:5" x14ac:dyDescent="0.25">
      <c r="A406" t="s">
        <v>16</v>
      </c>
      <c r="B406" t="s">
        <v>14</v>
      </c>
      <c r="C406">
        <v>2036</v>
      </c>
      <c r="D406" s="10">
        <v>1071.4917981983899</v>
      </c>
      <c r="E406" t="s">
        <v>11</v>
      </c>
    </row>
    <row r="407" spans="1:5" x14ac:dyDescent="0.25">
      <c r="A407" t="s">
        <v>16</v>
      </c>
      <c r="B407" t="s">
        <v>14</v>
      </c>
      <c r="C407">
        <v>2037</v>
      </c>
      <c r="D407" s="10">
        <v>1160.9971566987499</v>
      </c>
      <c r="E407" t="s">
        <v>11</v>
      </c>
    </row>
    <row r="408" spans="1:5" x14ac:dyDescent="0.25">
      <c r="A408" t="s">
        <v>16</v>
      </c>
      <c r="B408" t="s">
        <v>14</v>
      </c>
      <c r="C408">
        <v>2038</v>
      </c>
      <c r="D408" s="10">
        <v>1214.0021219277401</v>
      </c>
      <c r="E408" t="s">
        <v>11</v>
      </c>
    </row>
    <row r="409" spans="1:5" x14ac:dyDescent="0.25">
      <c r="A409" t="s">
        <v>16</v>
      </c>
      <c r="B409" t="s">
        <v>14</v>
      </c>
      <c r="C409">
        <v>2039</v>
      </c>
      <c r="D409" s="10">
        <v>1221.38448589315</v>
      </c>
      <c r="E409" t="s">
        <v>11</v>
      </c>
    </row>
    <row r="410" spans="1:5" x14ac:dyDescent="0.25">
      <c r="A410" t="s">
        <v>16</v>
      </c>
      <c r="B410" t="s">
        <v>14</v>
      </c>
      <c r="C410">
        <v>2040</v>
      </c>
      <c r="D410" s="10">
        <v>1242.20450800033</v>
      </c>
      <c r="E410" t="s">
        <v>11</v>
      </c>
    </row>
    <row r="411" spans="1:5" x14ac:dyDescent="0.25">
      <c r="A411" t="s">
        <v>16</v>
      </c>
      <c r="B411" t="s">
        <v>14</v>
      </c>
      <c r="C411">
        <v>2041</v>
      </c>
      <c r="D411" s="10">
        <v>1254.39265351736</v>
      </c>
      <c r="E411" t="s">
        <v>11</v>
      </c>
    </row>
    <row r="412" spans="1:5" x14ac:dyDescent="0.25">
      <c r="A412" t="s">
        <v>16</v>
      </c>
      <c r="B412" t="s">
        <v>14</v>
      </c>
      <c r="C412">
        <v>2042</v>
      </c>
      <c r="D412" s="10">
        <v>1231.1461410879599</v>
      </c>
      <c r="E412" t="s">
        <v>11</v>
      </c>
    </row>
    <row r="413" spans="1:5" x14ac:dyDescent="0.25">
      <c r="A413" t="s">
        <v>16</v>
      </c>
      <c r="B413" t="s">
        <v>14</v>
      </c>
      <c r="C413">
        <v>2043</v>
      </c>
      <c r="D413" s="10">
        <v>1228.53850728359</v>
      </c>
      <c r="E413" t="s">
        <v>11</v>
      </c>
    </row>
    <row r="414" spans="1:5" x14ac:dyDescent="0.25">
      <c r="A414" t="s">
        <v>16</v>
      </c>
      <c r="B414" t="s">
        <v>14</v>
      </c>
      <c r="C414">
        <v>2044</v>
      </c>
      <c r="D414" s="10">
        <v>1231.4592797959899</v>
      </c>
      <c r="E414" t="s">
        <v>11</v>
      </c>
    </row>
    <row r="415" spans="1:5" x14ac:dyDescent="0.25">
      <c r="A415" t="s">
        <v>16</v>
      </c>
      <c r="B415" t="s">
        <v>14</v>
      </c>
      <c r="C415">
        <v>2045</v>
      </c>
      <c r="D415" s="10">
        <v>1241.28932632433</v>
      </c>
      <c r="E415" t="s">
        <v>11</v>
      </c>
    </row>
    <row r="416" spans="1:5" x14ac:dyDescent="0.25">
      <c r="A416" t="s">
        <v>16</v>
      </c>
      <c r="B416" t="s">
        <v>14</v>
      </c>
      <c r="C416">
        <v>2046</v>
      </c>
      <c r="D416" s="10">
        <v>1251.43840964029</v>
      </c>
      <c r="E416" t="s">
        <v>11</v>
      </c>
    </row>
    <row r="417" spans="1:5" x14ac:dyDescent="0.25">
      <c r="A417" t="s">
        <v>16</v>
      </c>
      <c r="B417" t="s">
        <v>14</v>
      </c>
      <c r="C417">
        <v>2047</v>
      </c>
      <c r="D417" s="10">
        <v>1266.70038856256</v>
      </c>
      <c r="E417" t="s">
        <v>11</v>
      </c>
    </row>
    <row r="418" spans="1:5" x14ac:dyDescent="0.25">
      <c r="A418" t="s">
        <v>16</v>
      </c>
      <c r="B418" t="s">
        <v>14</v>
      </c>
      <c r="C418">
        <v>2048</v>
      </c>
      <c r="D418" s="10">
        <v>1286.3425217967999</v>
      </c>
      <c r="E418" t="s">
        <v>11</v>
      </c>
    </row>
    <row r="419" spans="1:5" x14ac:dyDescent="0.25">
      <c r="A419" t="s">
        <v>16</v>
      </c>
      <c r="B419" t="s">
        <v>14</v>
      </c>
      <c r="C419">
        <v>2049</v>
      </c>
      <c r="D419" s="10">
        <v>1311.6215545540799</v>
      </c>
      <c r="E419" t="s">
        <v>11</v>
      </c>
    </row>
    <row r="420" spans="1:5" x14ac:dyDescent="0.25">
      <c r="A420" t="s">
        <v>16</v>
      </c>
      <c r="B420" t="s">
        <v>14</v>
      </c>
      <c r="C420">
        <v>2050</v>
      </c>
      <c r="D420" s="10">
        <v>1341.3090731836601</v>
      </c>
      <c r="E420" t="s">
        <v>11</v>
      </c>
    </row>
    <row r="421" spans="1:5" x14ac:dyDescent="0.25">
      <c r="A421" t="s">
        <v>16</v>
      </c>
      <c r="B421" t="s">
        <v>15</v>
      </c>
      <c r="C421">
        <v>2005</v>
      </c>
      <c r="D421" s="10">
        <v>8073.0877</v>
      </c>
      <c r="E421" t="s">
        <v>11</v>
      </c>
    </row>
    <row r="422" spans="1:5" x14ac:dyDescent="0.25">
      <c r="A422" t="s">
        <v>16</v>
      </c>
      <c r="B422" t="s">
        <v>15</v>
      </c>
      <c r="C422">
        <v>2006</v>
      </c>
      <c r="D422" s="10">
        <v>8114.2213000000002</v>
      </c>
      <c r="E422" t="s">
        <v>11</v>
      </c>
    </row>
    <row r="423" spans="1:5" x14ac:dyDescent="0.25">
      <c r="A423" t="s">
        <v>16</v>
      </c>
      <c r="B423" t="s">
        <v>15</v>
      </c>
      <c r="C423">
        <v>2007</v>
      </c>
      <c r="D423" s="10">
        <v>8454.8961999999992</v>
      </c>
      <c r="E423" t="s">
        <v>11</v>
      </c>
    </row>
    <row r="424" spans="1:5" x14ac:dyDescent="0.25">
      <c r="A424" t="s">
        <v>16</v>
      </c>
      <c r="B424" t="s">
        <v>15</v>
      </c>
      <c r="C424">
        <v>2008</v>
      </c>
      <c r="D424" s="10">
        <v>8273.25</v>
      </c>
      <c r="E424" t="s">
        <v>11</v>
      </c>
    </row>
    <row r="425" spans="1:5" x14ac:dyDescent="0.25">
      <c r="A425" t="s">
        <v>16</v>
      </c>
      <c r="B425" t="s">
        <v>15</v>
      </c>
      <c r="C425">
        <v>2009</v>
      </c>
      <c r="D425" s="10">
        <v>8020.0613999999996</v>
      </c>
      <c r="E425" t="s">
        <v>11</v>
      </c>
    </row>
    <row r="426" spans="1:5" x14ac:dyDescent="0.25">
      <c r="A426" t="s">
        <v>16</v>
      </c>
      <c r="B426" t="s">
        <v>15</v>
      </c>
      <c r="C426">
        <v>2010</v>
      </c>
      <c r="D426" s="10">
        <v>8257.3780999999999</v>
      </c>
      <c r="E426" t="s">
        <v>11</v>
      </c>
    </row>
    <row r="427" spans="1:5" x14ac:dyDescent="0.25">
      <c r="A427" t="s">
        <v>16</v>
      </c>
      <c r="B427" t="s">
        <v>15</v>
      </c>
      <c r="C427">
        <v>2011</v>
      </c>
      <c r="D427" s="10">
        <v>8514.6386000000002</v>
      </c>
      <c r="E427" t="s">
        <v>11</v>
      </c>
    </row>
    <row r="428" spans="1:5" x14ac:dyDescent="0.25">
      <c r="A428" t="s">
        <v>16</v>
      </c>
      <c r="B428" t="s">
        <v>15</v>
      </c>
      <c r="C428">
        <v>2012</v>
      </c>
      <c r="D428" s="10">
        <v>8682.2001</v>
      </c>
      <c r="E428" t="s">
        <v>11</v>
      </c>
    </row>
    <row r="429" spans="1:5" x14ac:dyDescent="0.25">
      <c r="A429" t="s">
        <v>16</v>
      </c>
      <c r="B429" t="s">
        <v>15</v>
      </c>
      <c r="C429">
        <v>2013</v>
      </c>
      <c r="D429" s="10">
        <v>8766.8138999999992</v>
      </c>
      <c r="E429" t="s">
        <v>11</v>
      </c>
    </row>
    <row r="430" spans="1:5" x14ac:dyDescent="0.25">
      <c r="A430" t="s">
        <v>16</v>
      </c>
      <c r="B430" t="s">
        <v>15</v>
      </c>
      <c r="C430">
        <v>2014</v>
      </c>
      <c r="D430" s="10">
        <v>8791.8361000000004</v>
      </c>
      <c r="E430" t="s">
        <v>11</v>
      </c>
    </row>
    <row r="431" spans="1:5" x14ac:dyDescent="0.25">
      <c r="A431" t="s">
        <v>16</v>
      </c>
      <c r="B431" t="s">
        <v>15</v>
      </c>
      <c r="C431">
        <v>2015</v>
      </c>
      <c r="D431" s="10">
        <v>8892.5840454545396</v>
      </c>
      <c r="E431" t="s">
        <v>11</v>
      </c>
    </row>
    <row r="432" spans="1:5" x14ac:dyDescent="0.25">
      <c r="A432" t="s">
        <v>16</v>
      </c>
      <c r="B432" t="s">
        <v>15</v>
      </c>
      <c r="C432">
        <v>2016</v>
      </c>
      <c r="D432" s="10">
        <v>8788.0658090909092</v>
      </c>
      <c r="E432" t="s">
        <v>11</v>
      </c>
    </row>
    <row r="433" spans="1:5" x14ac:dyDescent="0.25">
      <c r="A433" t="s">
        <v>16</v>
      </c>
      <c r="B433" t="s">
        <v>15</v>
      </c>
      <c r="C433">
        <v>2017</v>
      </c>
      <c r="D433" s="10">
        <v>8976.4063999999998</v>
      </c>
      <c r="E433" t="s">
        <v>11</v>
      </c>
    </row>
    <row r="434" spans="1:5" x14ac:dyDescent="0.25">
      <c r="A434" t="s">
        <v>16</v>
      </c>
      <c r="B434" t="s">
        <v>15</v>
      </c>
      <c r="C434">
        <v>2018</v>
      </c>
      <c r="D434" s="10">
        <v>9375.9519272727302</v>
      </c>
      <c r="E434" t="s">
        <v>11</v>
      </c>
    </row>
    <row r="435" spans="1:5" x14ac:dyDescent="0.25">
      <c r="A435" t="s">
        <v>16</v>
      </c>
      <c r="B435" t="s">
        <v>15</v>
      </c>
      <c r="C435">
        <v>2019</v>
      </c>
      <c r="D435" s="10">
        <v>9280.3717344276101</v>
      </c>
      <c r="E435" t="s">
        <v>11</v>
      </c>
    </row>
    <row r="436" spans="1:5" x14ac:dyDescent="0.25">
      <c r="A436" t="s">
        <v>16</v>
      </c>
      <c r="B436" t="s">
        <v>15</v>
      </c>
      <c r="C436">
        <v>2020</v>
      </c>
      <c r="D436" s="10">
        <v>8330.5420175715899</v>
      </c>
      <c r="E436" t="s">
        <v>11</v>
      </c>
    </row>
    <row r="437" spans="1:5" x14ac:dyDescent="0.25">
      <c r="A437" t="s">
        <v>16</v>
      </c>
      <c r="B437" t="s">
        <v>15</v>
      </c>
      <c r="C437">
        <v>2021</v>
      </c>
      <c r="D437" s="10">
        <v>8560.8887940279492</v>
      </c>
      <c r="E437" t="s">
        <v>11</v>
      </c>
    </row>
    <row r="438" spans="1:5" x14ac:dyDescent="0.25">
      <c r="A438" t="s">
        <v>16</v>
      </c>
      <c r="B438" t="s">
        <v>15</v>
      </c>
      <c r="C438">
        <v>2022</v>
      </c>
      <c r="D438" s="10">
        <v>8894.1482924001102</v>
      </c>
      <c r="E438" t="s">
        <v>11</v>
      </c>
    </row>
    <row r="439" spans="1:5" x14ac:dyDescent="0.25">
      <c r="A439" t="s">
        <v>16</v>
      </c>
      <c r="B439" t="s">
        <v>15</v>
      </c>
      <c r="C439">
        <v>2023</v>
      </c>
      <c r="D439" s="10">
        <v>8912.7629693971594</v>
      </c>
      <c r="E439" t="s">
        <v>11</v>
      </c>
    </row>
    <row r="440" spans="1:5" x14ac:dyDescent="0.25">
      <c r="A440" t="s">
        <v>16</v>
      </c>
      <c r="B440" t="s">
        <v>15</v>
      </c>
      <c r="C440">
        <v>2024</v>
      </c>
      <c r="D440" s="10">
        <v>8777.0737106624802</v>
      </c>
      <c r="E440" t="s">
        <v>11</v>
      </c>
    </row>
    <row r="441" spans="1:5" x14ac:dyDescent="0.25">
      <c r="A441" t="s">
        <v>16</v>
      </c>
      <c r="B441" t="s">
        <v>15</v>
      </c>
      <c r="C441">
        <v>2025</v>
      </c>
      <c r="D441" s="10">
        <v>8667.0471459265409</v>
      </c>
      <c r="E441" t="s">
        <v>11</v>
      </c>
    </row>
    <row r="442" spans="1:5" x14ac:dyDescent="0.25">
      <c r="A442" t="s">
        <v>16</v>
      </c>
      <c r="B442" t="s">
        <v>15</v>
      </c>
      <c r="C442">
        <v>2026</v>
      </c>
      <c r="D442" s="10">
        <v>8608.1744135496501</v>
      </c>
      <c r="E442" t="s">
        <v>11</v>
      </c>
    </row>
    <row r="443" spans="1:5" x14ac:dyDescent="0.25">
      <c r="A443" t="s">
        <v>16</v>
      </c>
      <c r="B443" t="s">
        <v>15</v>
      </c>
      <c r="C443">
        <v>2027</v>
      </c>
      <c r="D443" s="10">
        <v>8473.9248064880303</v>
      </c>
      <c r="E443" t="s">
        <v>11</v>
      </c>
    </row>
    <row r="444" spans="1:5" x14ac:dyDescent="0.25">
      <c r="A444" t="s">
        <v>16</v>
      </c>
      <c r="B444" t="s">
        <v>15</v>
      </c>
      <c r="C444">
        <v>2028</v>
      </c>
      <c r="D444" s="10">
        <v>8265.8059063532801</v>
      </c>
      <c r="E444" t="s">
        <v>11</v>
      </c>
    </row>
    <row r="445" spans="1:5" x14ac:dyDescent="0.25">
      <c r="A445" t="s">
        <v>16</v>
      </c>
      <c r="B445" t="s">
        <v>15</v>
      </c>
      <c r="C445">
        <v>2029</v>
      </c>
      <c r="D445" s="10">
        <v>7978.9849436567301</v>
      </c>
      <c r="E445" t="s">
        <v>11</v>
      </c>
    </row>
    <row r="446" spans="1:5" x14ac:dyDescent="0.25">
      <c r="A446" t="s">
        <v>16</v>
      </c>
      <c r="B446" t="s">
        <v>15</v>
      </c>
      <c r="C446">
        <v>2030</v>
      </c>
      <c r="D446" s="10">
        <v>7656.16064854669</v>
      </c>
      <c r="E446" t="s">
        <v>11</v>
      </c>
    </row>
    <row r="447" spans="1:5" x14ac:dyDescent="0.25">
      <c r="A447" t="s">
        <v>16</v>
      </c>
      <c r="B447" t="s">
        <v>15</v>
      </c>
      <c r="C447">
        <v>2031</v>
      </c>
      <c r="D447" s="10">
        <v>7290.0247443292101</v>
      </c>
      <c r="E447" t="s">
        <v>11</v>
      </c>
    </row>
    <row r="448" spans="1:5" x14ac:dyDescent="0.25">
      <c r="A448" t="s">
        <v>16</v>
      </c>
      <c r="B448" t="s">
        <v>15</v>
      </c>
      <c r="C448">
        <v>2032</v>
      </c>
      <c r="D448" s="10">
        <v>6927.0009936657798</v>
      </c>
      <c r="E448" t="s">
        <v>11</v>
      </c>
    </row>
    <row r="449" spans="1:5" x14ac:dyDescent="0.25">
      <c r="A449" t="s">
        <v>16</v>
      </c>
      <c r="B449" t="s">
        <v>15</v>
      </c>
      <c r="C449">
        <v>2033</v>
      </c>
      <c r="D449" s="10">
        <v>6564.4137435890998</v>
      </c>
      <c r="E449" t="s">
        <v>11</v>
      </c>
    </row>
    <row r="450" spans="1:5" x14ac:dyDescent="0.25">
      <c r="A450" t="s">
        <v>16</v>
      </c>
      <c r="B450" t="s">
        <v>15</v>
      </c>
      <c r="C450">
        <v>2034</v>
      </c>
      <c r="D450" s="10">
        <v>6198.8986721839301</v>
      </c>
      <c r="E450" t="s">
        <v>11</v>
      </c>
    </row>
    <row r="451" spans="1:5" x14ac:dyDescent="0.25">
      <c r="A451" t="s">
        <v>16</v>
      </c>
      <c r="B451" t="s">
        <v>15</v>
      </c>
      <c r="C451">
        <v>2035</v>
      </c>
      <c r="D451" s="10">
        <v>5852.4260523415996</v>
      </c>
      <c r="E451" t="s">
        <v>11</v>
      </c>
    </row>
    <row r="452" spans="1:5" x14ac:dyDescent="0.25">
      <c r="A452" t="s">
        <v>16</v>
      </c>
      <c r="B452" t="s">
        <v>15</v>
      </c>
      <c r="C452">
        <v>2036</v>
      </c>
      <c r="D452" s="10">
        <v>5480.2535728016001</v>
      </c>
      <c r="E452" t="s">
        <v>11</v>
      </c>
    </row>
    <row r="453" spans="1:5" x14ac:dyDescent="0.25">
      <c r="A453" t="s">
        <v>16</v>
      </c>
      <c r="B453" t="s">
        <v>15</v>
      </c>
      <c r="C453">
        <v>2037</v>
      </c>
      <c r="D453" s="10">
        <v>5094.1859923012498</v>
      </c>
      <c r="E453" t="s">
        <v>11</v>
      </c>
    </row>
    <row r="454" spans="1:5" x14ac:dyDescent="0.25">
      <c r="A454" t="s">
        <v>16</v>
      </c>
      <c r="B454" t="s">
        <v>15</v>
      </c>
      <c r="C454">
        <v>2038</v>
      </c>
      <c r="D454" s="10">
        <v>4771.5645280722601</v>
      </c>
      <c r="E454" t="s">
        <v>11</v>
      </c>
    </row>
    <row r="455" spans="1:5" x14ac:dyDescent="0.25">
      <c r="A455" t="s">
        <v>16</v>
      </c>
      <c r="B455" t="s">
        <v>15</v>
      </c>
      <c r="C455">
        <v>2039</v>
      </c>
      <c r="D455" s="10">
        <v>4506.7644431068502</v>
      </c>
      <c r="E455" t="s">
        <v>11</v>
      </c>
    </row>
    <row r="456" spans="1:5" x14ac:dyDescent="0.25">
      <c r="A456" t="s">
        <v>16</v>
      </c>
      <c r="B456" t="s">
        <v>15</v>
      </c>
      <c r="C456">
        <v>2040</v>
      </c>
      <c r="D456" s="10">
        <v>4226.8021639996696</v>
      </c>
      <c r="E456" t="s">
        <v>11</v>
      </c>
    </row>
    <row r="457" spans="1:5" x14ac:dyDescent="0.25">
      <c r="A457" t="s">
        <v>16</v>
      </c>
      <c r="B457" t="s">
        <v>15</v>
      </c>
      <c r="C457">
        <v>2041</v>
      </c>
      <c r="D457" s="10">
        <v>3956.2293424826398</v>
      </c>
      <c r="E457" t="s">
        <v>11</v>
      </c>
    </row>
    <row r="458" spans="1:5" x14ac:dyDescent="0.25">
      <c r="A458" t="s">
        <v>16</v>
      </c>
      <c r="B458" t="s">
        <v>15</v>
      </c>
      <c r="C458">
        <v>2042</v>
      </c>
      <c r="D458" s="10">
        <v>3728.25734891204</v>
      </c>
      <c r="E458" t="s">
        <v>11</v>
      </c>
    </row>
    <row r="459" spans="1:5" x14ac:dyDescent="0.25">
      <c r="A459" t="s">
        <v>16</v>
      </c>
      <c r="B459" t="s">
        <v>15</v>
      </c>
      <c r="C459">
        <v>2043</v>
      </c>
      <c r="D459" s="10">
        <v>3525.52719571641</v>
      </c>
      <c r="E459" t="s">
        <v>11</v>
      </c>
    </row>
    <row r="460" spans="1:5" x14ac:dyDescent="0.25">
      <c r="A460" t="s">
        <v>16</v>
      </c>
      <c r="B460" t="s">
        <v>15</v>
      </c>
      <c r="C460">
        <v>2044</v>
      </c>
      <c r="D460" s="10">
        <v>3333.51490220401</v>
      </c>
      <c r="E460" t="s">
        <v>11</v>
      </c>
    </row>
    <row r="461" spans="1:5" x14ac:dyDescent="0.25">
      <c r="A461" t="s">
        <v>16</v>
      </c>
      <c r="B461" t="s">
        <v>15</v>
      </c>
      <c r="C461">
        <v>2045</v>
      </c>
      <c r="D461" s="10">
        <v>3157.9981796756701</v>
      </c>
      <c r="E461" t="s">
        <v>11</v>
      </c>
    </row>
    <row r="462" spans="1:5" x14ac:dyDescent="0.25">
      <c r="A462" t="s">
        <v>16</v>
      </c>
      <c r="B462" t="s">
        <v>15</v>
      </c>
      <c r="C462">
        <v>2046</v>
      </c>
      <c r="D462" s="10">
        <v>2993.9095473597099</v>
      </c>
      <c r="E462" t="s">
        <v>11</v>
      </c>
    </row>
    <row r="463" spans="1:5" x14ac:dyDescent="0.25">
      <c r="A463" t="s">
        <v>16</v>
      </c>
      <c r="B463" t="s">
        <v>15</v>
      </c>
      <c r="C463">
        <v>2047</v>
      </c>
      <c r="D463" s="10">
        <v>2840.09738243744</v>
      </c>
      <c r="E463" t="s">
        <v>11</v>
      </c>
    </row>
    <row r="464" spans="1:5" x14ac:dyDescent="0.25">
      <c r="A464" t="s">
        <v>16</v>
      </c>
      <c r="B464" t="s">
        <v>15</v>
      </c>
      <c r="C464">
        <v>2048</v>
      </c>
      <c r="D464" s="10">
        <v>2699.2884022031999</v>
      </c>
      <c r="E464" t="s">
        <v>11</v>
      </c>
    </row>
    <row r="465" spans="1:5" x14ac:dyDescent="0.25">
      <c r="A465" t="s">
        <v>16</v>
      </c>
      <c r="B465" t="s">
        <v>15</v>
      </c>
      <c r="C465">
        <v>2049</v>
      </c>
      <c r="D465" s="10">
        <v>2567.0492594459201</v>
      </c>
      <c r="E465" t="s">
        <v>11</v>
      </c>
    </row>
    <row r="466" spans="1:5" x14ac:dyDescent="0.25">
      <c r="A466" t="s">
        <v>16</v>
      </c>
      <c r="B466" t="s">
        <v>15</v>
      </c>
      <c r="C466">
        <v>2050</v>
      </c>
      <c r="D466" s="10">
        <v>2451.1845838163399</v>
      </c>
      <c r="E466" t="s">
        <v>11</v>
      </c>
    </row>
    <row r="467" spans="1:5" x14ac:dyDescent="0.25">
      <c r="A467" t="s">
        <v>17</v>
      </c>
      <c r="B467" t="s">
        <v>10</v>
      </c>
      <c r="C467">
        <v>2005</v>
      </c>
      <c r="D467" s="10">
        <v>1874.586</v>
      </c>
      <c r="E467" t="s">
        <v>11</v>
      </c>
    </row>
    <row r="468" spans="1:5" x14ac:dyDescent="0.25">
      <c r="A468" t="s">
        <v>17</v>
      </c>
      <c r="B468" t="s">
        <v>10</v>
      </c>
      <c r="C468">
        <v>2006</v>
      </c>
      <c r="D468" s="10">
        <v>1855.287</v>
      </c>
      <c r="E468" t="s">
        <v>11</v>
      </c>
    </row>
    <row r="469" spans="1:5" x14ac:dyDescent="0.25">
      <c r="A469" t="s">
        <v>17</v>
      </c>
      <c r="B469" t="s">
        <v>10</v>
      </c>
      <c r="C469">
        <v>2007</v>
      </c>
      <c r="D469" s="10">
        <v>1878.7583999999999</v>
      </c>
      <c r="E469" t="s">
        <v>11</v>
      </c>
    </row>
    <row r="470" spans="1:5" x14ac:dyDescent="0.25">
      <c r="A470" t="s">
        <v>17</v>
      </c>
      <c r="B470" t="s">
        <v>10</v>
      </c>
      <c r="C470">
        <v>2008</v>
      </c>
      <c r="D470" s="10">
        <v>1882.8242</v>
      </c>
      <c r="E470" t="s">
        <v>11</v>
      </c>
    </row>
    <row r="471" spans="1:5" x14ac:dyDescent="0.25">
      <c r="A471" t="s">
        <v>17</v>
      </c>
      <c r="B471" t="s">
        <v>10</v>
      </c>
      <c r="C471">
        <v>2009</v>
      </c>
      <c r="D471" s="10">
        <v>1823.2407000000001</v>
      </c>
      <c r="E471" t="s">
        <v>11</v>
      </c>
    </row>
    <row r="472" spans="1:5" x14ac:dyDescent="0.25">
      <c r="A472" t="s">
        <v>17</v>
      </c>
      <c r="B472" t="s">
        <v>10</v>
      </c>
      <c r="C472">
        <v>2010</v>
      </c>
      <c r="D472" s="10">
        <v>1840.0552</v>
      </c>
      <c r="E472" t="s">
        <v>11</v>
      </c>
    </row>
    <row r="473" spans="1:5" x14ac:dyDescent="0.25">
      <c r="A473" t="s">
        <v>17</v>
      </c>
      <c r="B473" t="s">
        <v>10</v>
      </c>
      <c r="C473">
        <v>2011</v>
      </c>
      <c r="D473" s="10">
        <v>1879.6777999999999</v>
      </c>
      <c r="E473" t="s">
        <v>11</v>
      </c>
    </row>
    <row r="474" spans="1:5" x14ac:dyDescent="0.25">
      <c r="A474" t="s">
        <v>17</v>
      </c>
      <c r="B474" t="s">
        <v>10</v>
      </c>
      <c r="C474">
        <v>2012</v>
      </c>
      <c r="D474" s="10">
        <v>1863.6713</v>
      </c>
      <c r="E474" t="s">
        <v>11</v>
      </c>
    </row>
    <row r="475" spans="1:5" x14ac:dyDescent="0.25">
      <c r="A475" t="s">
        <v>17</v>
      </c>
      <c r="B475" t="s">
        <v>10</v>
      </c>
      <c r="C475">
        <v>2013</v>
      </c>
      <c r="D475" s="10">
        <v>1902.2655</v>
      </c>
      <c r="E475" t="s">
        <v>11</v>
      </c>
    </row>
    <row r="476" spans="1:5" x14ac:dyDescent="0.25">
      <c r="A476" t="s">
        <v>17</v>
      </c>
      <c r="B476" t="s">
        <v>10</v>
      </c>
      <c r="C476">
        <v>2014</v>
      </c>
      <c r="D476" s="10">
        <v>1936.0734</v>
      </c>
      <c r="E476" t="s">
        <v>11</v>
      </c>
    </row>
    <row r="477" spans="1:5" x14ac:dyDescent="0.25">
      <c r="A477" t="s">
        <v>17</v>
      </c>
      <c r="B477" t="s">
        <v>10</v>
      </c>
      <c r="C477">
        <v>2015</v>
      </c>
      <c r="D477" s="10">
        <v>1930.2392</v>
      </c>
      <c r="E477" t="s">
        <v>11</v>
      </c>
    </row>
    <row r="478" spans="1:5" x14ac:dyDescent="0.25">
      <c r="A478" t="s">
        <v>17</v>
      </c>
      <c r="B478" t="s">
        <v>10</v>
      </c>
      <c r="C478">
        <v>2016</v>
      </c>
      <c r="D478" s="10">
        <v>1935.1392000000001</v>
      </c>
      <c r="E478" t="s">
        <v>11</v>
      </c>
    </row>
    <row r="479" spans="1:5" x14ac:dyDescent="0.25">
      <c r="A479" t="s">
        <v>17</v>
      </c>
      <c r="B479" t="s">
        <v>10</v>
      </c>
      <c r="C479">
        <v>2017</v>
      </c>
      <c r="D479" s="10">
        <v>1959.5091</v>
      </c>
      <c r="E479" t="s">
        <v>11</v>
      </c>
    </row>
    <row r="480" spans="1:5" x14ac:dyDescent="0.25">
      <c r="A480" t="s">
        <v>17</v>
      </c>
      <c r="B480" t="s">
        <v>10</v>
      </c>
      <c r="C480">
        <v>2018</v>
      </c>
      <c r="D480" s="10">
        <v>2017.0361</v>
      </c>
      <c r="E480" t="s">
        <v>11</v>
      </c>
    </row>
    <row r="481" spans="1:5" x14ac:dyDescent="0.25">
      <c r="A481" t="s">
        <v>17</v>
      </c>
      <c r="B481" t="s">
        <v>10</v>
      </c>
      <c r="C481">
        <v>2019</v>
      </c>
      <c r="D481" s="10">
        <v>2022.9045000000001</v>
      </c>
      <c r="E481" t="s">
        <v>11</v>
      </c>
    </row>
    <row r="482" spans="1:5" x14ac:dyDescent="0.25">
      <c r="A482" t="s">
        <v>17</v>
      </c>
      <c r="B482" t="s">
        <v>10</v>
      </c>
      <c r="C482">
        <v>2020</v>
      </c>
      <c r="D482" s="10">
        <v>1990.4644000000001</v>
      </c>
      <c r="E482" t="s">
        <v>11</v>
      </c>
    </row>
    <row r="483" spans="1:5" x14ac:dyDescent="0.25">
      <c r="A483" t="s">
        <v>17</v>
      </c>
      <c r="B483" t="s">
        <v>10</v>
      </c>
      <c r="C483">
        <v>2021</v>
      </c>
      <c r="D483" s="10">
        <v>1967.2605000000001</v>
      </c>
      <c r="E483" t="s">
        <v>11</v>
      </c>
    </row>
    <row r="484" spans="1:5" x14ac:dyDescent="0.25">
      <c r="A484" t="s">
        <v>17</v>
      </c>
      <c r="B484" t="s">
        <v>10</v>
      </c>
      <c r="C484">
        <v>2022</v>
      </c>
      <c r="D484" s="10">
        <v>2079.5893000000001</v>
      </c>
      <c r="E484" t="s">
        <v>11</v>
      </c>
    </row>
    <row r="485" spans="1:5" x14ac:dyDescent="0.25">
      <c r="A485" t="s">
        <v>17</v>
      </c>
      <c r="B485" t="s">
        <v>10</v>
      </c>
      <c r="C485">
        <v>2023</v>
      </c>
      <c r="D485" s="10">
        <v>2137.3726000000001</v>
      </c>
      <c r="E485" t="s">
        <v>11</v>
      </c>
    </row>
    <row r="486" spans="1:5" x14ac:dyDescent="0.25">
      <c r="A486" t="s">
        <v>17</v>
      </c>
      <c r="B486" t="s">
        <v>10</v>
      </c>
      <c r="C486">
        <v>2024</v>
      </c>
      <c r="D486" s="10">
        <v>2183.4495000000002</v>
      </c>
      <c r="E486" t="s">
        <v>11</v>
      </c>
    </row>
    <row r="487" spans="1:5" x14ac:dyDescent="0.25">
      <c r="A487" t="s">
        <v>17</v>
      </c>
      <c r="B487" t="s">
        <v>10</v>
      </c>
      <c r="C487">
        <v>2025</v>
      </c>
      <c r="D487" s="10">
        <v>2226.7285000000002</v>
      </c>
      <c r="E487" t="s">
        <v>11</v>
      </c>
    </row>
    <row r="488" spans="1:5" x14ac:dyDescent="0.25">
      <c r="A488" t="s">
        <v>17</v>
      </c>
      <c r="B488" t="s">
        <v>10</v>
      </c>
      <c r="C488">
        <v>2026</v>
      </c>
      <c r="D488" s="10">
        <v>2272.1941000000002</v>
      </c>
      <c r="E488" t="s">
        <v>11</v>
      </c>
    </row>
    <row r="489" spans="1:5" x14ac:dyDescent="0.25">
      <c r="A489" t="s">
        <v>17</v>
      </c>
      <c r="B489" t="s">
        <v>10</v>
      </c>
      <c r="C489">
        <v>2027</v>
      </c>
      <c r="D489" s="10">
        <v>2320.0472</v>
      </c>
      <c r="E489" t="s">
        <v>11</v>
      </c>
    </row>
    <row r="490" spans="1:5" x14ac:dyDescent="0.25">
      <c r="A490" t="s">
        <v>17</v>
      </c>
      <c r="B490" t="s">
        <v>10</v>
      </c>
      <c r="C490">
        <v>2028</v>
      </c>
      <c r="D490" s="10">
        <v>2364.0929000000001</v>
      </c>
      <c r="E490" t="s">
        <v>11</v>
      </c>
    </row>
    <row r="491" spans="1:5" x14ac:dyDescent="0.25">
      <c r="A491" t="s">
        <v>17</v>
      </c>
      <c r="B491" t="s">
        <v>10</v>
      </c>
      <c r="C491">
        <v>2029</v>
      </c>
      <c r="D491" s="10">
        <v>2418.3440999999998</v>
      </c>
      <c r="E491" t="s">
        <v>11</v>
      </c>
    </row>
    <row r="492" spans="1:5" x14ac:dyDescent="0.25">
      <c r="A492" t="s">
        <v>17</v>
      </c>
      <c r="B492" t="s">
        <v>10</v>
      </c>
      <c r="C492">
        <v>2030</v>
      </c>
      <c r="D492" s="10">
        <v>2466.4333999999999</v>
      </c>
      <c r="E492" t="s">
        <v>11</v>
      </c>
    </row>
    <row r="493" spans="1:5" x14ac:dyDescent="0.25">
      <c r="A493" t="s">
        <v>17</v>
      </c>
      <c r="B493" t="s">
        <v>10</v>
      </c>
      <c r="C493">
        <v>2031</v>
      </c>
      <c r="D493" s="10">
        <v>2515.9836</v>
      </c>
      <c r="E493" t="s">
        <v>11</v>
      </c>
    </row>
    <row r="494" spans="1:5" x14ac:dyDescent="0.25">
      <c r="A494" t="s">
        <v>17</v>
      </c>
      <c r="B494" t="s">
        <v>10</v>
      </c>
      <c r="C494">
        <v>2032</v>
      </c>
      <c r="D494" s="10">
        <v>2563.3226</v>
      </c>
      <c r="E494" t="s">
        <v>11</v>
      </c>
    </row>
    <row r="495" spans="1:5" x14ac:dyDescent="0.25">
      <c r="A495" t="s">
        <v>17</v>
      </c>
      <c r="B495" t="s">
        <v>10</v>
      </c>
      <c r="C495">
        <v>2033</v>
      </c>
      <c r="D495" s="10">
        <v>2611.2123999999999</v>
      </c>
      <c r="E495" t="s">
        <v>11</v>
      </c>
    </row>
    <row r="496" spans="1:5" x14ac:dyDescent="0.25">
      <c r="A496" t="s">
        <v>17</v>
      </c>
      <c r="B496" t="s">
        <v>10</v>
      </c>
      <c r="C496">
        <v>2034</v>
      </c>
      <c r="D496" s="10">
        <v>2654.8935999999999</v>
      </c>
      <c r="E496" t="s">
        <v>11</v>
      </c>
    </row>
    <row r="497" spans="1:5" x14ac:dyDescent="0.25">
      <c r="A497" t="s">
        <v>17</v>
      </c>
      <c r="B497" t="s">
        <v>10</v>
      </c>
      <c r="C497">
        <v>2035</v>
      </c>
      <c r="D497" s="10">
        <v>2697.0871000000002</v>
      </c>
      <c r="E497" t="s">
        <v>11</v>
      </c>
    </row>
    <row r="498" spans="1:5" x14ac:dyDescent="0.25">
      <c r="A498" t="s">
        <v>17</v>
      </c>
      <c r="B498" t="s">
        <v>10</v>
      </c>
      <c r="C498">
        <v>2036</v>
      </c>
      <c r="D498" s="10">
        <v>2738.2127999999998</v>
      </c>
      <c r="E498" t="s">
        <v>11</v>
      </c>
    </row>
    <row r="499" spans="1:5" x14ac:dyDescent="0.25">
      <c r="A499" t="s">
        <v>17</v>
      </c>
      <c r="B499" t="s">
        <v>10</v>
      </c>
      <c r="C499">
        <v>2037</v>
      </c>
      <c r="D499" s="10">
        <v>2780.0068999999999</v>
      </c>
      <c r="E499" t="s">
        <v>11</v>
      </c>
    </row>
    <row r="500" spans="1:5" x14ac:dyDescent="0.25">
      <c r="A500" t="s">
        <v>17</v>
      </c>
      <c r="B500" t="s">
        <v>10</v>
      </c>
      <c r="C500">
        <v>2038</v>
      </c>
      <c r="D500" s="10">
        <v>2820.7896000000001</v>
      </c>
      <c r="E500" t="s">
        <v>11</v>
      </c>
    </row>
    <row r="501" spans="1:5" x14ac:dyDescent="0.25">
      <c r="A501" t="s">
        <v>17</v>
      </c>
      <c r="B501" t="s">
        <v>10</v>
      </c>
      <c r="C501">
        <v>2039</v>
      </c>
      <c r="D501" s="10">
        <v>2861.0243</v>
      </c>
      <c r="E501" t="s">
        <v>11</v>
      </c>
    </row>
    <row r="502" spans="1:5" x14ac:dyDescent="0.25">
      <c r="A502" t="s">
        <v>17</v>
      </c>
      <c r="B502" t="s">
        <v>10</v>
      </c>
      <c r="C502">
        <v>2040</v>
      </c>
      <c r="D502" s="10">
        <v>2901.2157000000002</v>
      </c>
      <c r="E502" t="s">
        <v>11</v>
      </c>
    </row>
    <row r="503" spans="1:5" x14ac:dyDescent="0.25">
      <c r="A503" t="s">
        <v>17</v>
      </c>
      <c r="B503" t="s">
        <v>10</v>
      </c>
      <c r="C503">
        <v>2041</v>
      </c>
      <c r="D503" s="10">
        <v>2938.1963000000001</v>
      </c>
      <c r="E503" t="s">
        <v>11</v>
      </c>
    </row>
    <row r="504" spans="1:5" x14ac:dyDescent="0.25">
      <c r="A504" t="s">
        <v>17</v>
      </c>
      <c r="B504" t="s">
        <v>10</v>
      </c>
      <c r="C504">
        <v>2042</v>
      </c>
      <c r="D504" s="10">
        <v>2972.8330999999998</v>
      </c>
      <c r="E504" t="s">
        <v>11</v>
      </c>
    </row>
    <row r="505" spans="1:5" x14ac:dyDescent="0.25">
      <c r="A505" t="s">
        <v>17</v>
      </c>
      <c r="B505" t="s">
        <v>10</v>
      </c>
      <c r="C505">
        <v>2043</v>
      </c>
      <c r="D505" s="10">
        <v>3005.4232000000002</v>
      </c>
      <c r="E505" t="s">
        <v>11</v>
      </c>
    </row>
    <row r="506" spans="1:5" x14ac:dyDescent="0.25">
      <c r="A506" t="s">
        <v>17</v>
      </c>
      <c r="B506" t="s">
        <v>10</v>
      </c>
      <c r="C506">
        <v>2044</v>
      </c>
      <c r="D506" s="10">
        <v>3036.9832999999999</v>
      </c>
      <c r="E506" t="s">
        <v>11</v>
      </c>
    </row>
    <row r="507" spans="1:5" x14ac:dyDescent="0.25">
      <c r="A507" t="s">
        <v>17</v>
      </c>
      <c r="B507" t="s">
        <v>10</v>
      </c>
      <c r="C507">
        <v>2045</v>
      </c>
      <c r="D507" s="10">
        <v>3067.6401000000001</v>
      </c>
      <c r="E507" t="s">
        <v>11</v>
      </c>
    </row>
    <row r="508" spans="1:5" x14ac:dyDescent="0.25">
      <c r="A508" t="s">
        <v>17</v>
      </c>
      <c r="B508" t="s">
        <v>10</v>
      </c>
      <c r="C508">
        <v>2046</v>
      </c>
      <c r="D508" s="10">
        <v>3098.2291</v>
      </c>
      <c r="E508" t="s">
        <v>11</v>
      </c>
    </row>
    <row r="509" spans="1:5" x14ac:dyDescent="0.25">
      <c r="A509" t="s">
        <v>17</v>
      </c>
      <c r="B509" t="s">
        <v>10</v>
      </c>
      <c r="C509">
        <v>2047</v>
      </c>
      <c r="D509" s="10">
        <v>3127.0291000000002</v>
      </c>
      <c r="E509" t="s">
        <v>11</v>
      </c>
    </row>
    <row r="510" spans="1:5" x14ac:dyDescent="0.25">
      <c r="A510" t="s">
        <v>17</v>
      </c>
      <c r="B510" t="s">
        <v>10</v>
      </c>
      <c r="C510">
        <v>2048</v>
      </c>
      <c r="D510" s="10">
        <v>3155.2265000000002</v>
      </c>
      <c r="E510" t="s">
        <v>11</v>
      </c>
    </row>
    <row r="511" spans="1:5" x14ac:dyDescent="0.25">
      <c r="A511" t="s">
        <v>17</v>
      </c>
      <c r="B511" t="s">
        <v>10</v>
      </c>
      <c r="C511">
        <v>2049</v>
      </c>
      <c r="D511" s="10">
        <v>3183.9596000000001</v>
      </c>
      <c r="E511" t="s">
        <v>11</v>
      </c>
    </row>
    <row r="512" spans="1:5" x14ac:dyDescent="0.25">
      <c r="A512" t="s">
        <v>17</v>
      </c>
      <c r="B512" t="s">
        <v>10</v>
      </c>
      <c r="C512">
        <v>2050</v>
      </c>
      <c r="D512" s="10">
        <v>3211.7741000000001</v>
      </c>
      <c r="E512" t="s">
        <v>11</v>
      </c>
    </row>
    <row r="513" spans="1:5" x14ac:dyDescent="0.25">
      <c r="A513" t="s">
        <v>17</v>
      </c>
      <c r="B513" t="s">
        <v>12</v>
      </c>
      <c r="C513">
        <v>2005</v>
      </c>
      <c r="D513" s="10">
        <v>722.5874</v>
      </c>
      <c r="E513" t="s">
        <v>11</v>
      </c>
    </row>
    <row r="514" spans="1:5" x14ac:dyDescent="0.25">
      <c r="A514" t="s">
        <v>17</v>
      </c>
      <c r="B514" t="s">
        <v>12</v>
      </c>
      <c r="C514">
        <v>2006</v>
      </c>
      <c r="D514" s="10">
        <v>676.14200000000005</v>
      </c>
      <c r="E514" t="s">
        <v>11</v>
      </c>
    </row>
    <row r="515" spans="1:5" x14ac:dyDescent="0.25">
      <c r="A515" t="s">
        <v>17</v>
      </c>
      <c r="B515" t="s">
        <v>12</v>
      </c>
      <c r="C515">
        <v>2007</v>
      </c>
      <c r="D515" s="10">
        <v>675.15560000000005</v>
      </c>
      <c r="E515" t="s">
        <v>11</v>
      </c>
    </row>
    <row r="516" spans="1:5" x14ac:dyDescent="0.25">
      <c r="A516" t="s">
        <v>17</v>
      </c>
      <c r="B516" t="s">
        <v>12</v>
      </c>
      <c r="C516">
        <v>2008</v>
      </c>
      <c r="D516" s="10">
        <v>632.94560000000001</v>
      </c>
      <c r="E516" t="s">
        <v>11</v>
      </c>
    </row>
    <row r="517" spans="1:5" x14ac:dyDescent="0.25">
      <c r="A517" t="s">
        <v>17</v>
      </c>
      <c r="B517" t="s">
        <v>12</v>
      </c>
      <c r="C517">
        <v>2009</v>
      </c>
      <c r="D517" s="10">
        <v>615.3134</v>
      </c>
      <c r="E517" t="s">
        <v>11</v>
      </c>
    </row>
    <row r="518" spans="1:5" x14ac:dyDescent="0.25">
      <c r="A518" t="s">
        <v>17</v>
      </c>
      <c r="B518" t="s">
        <v>12</v>
      </c>
      <c r="C518">
        <v>2010</v>
      </c>
      <c r="D518" s="10">
        <v>644.17060000000004</v>
      </c>
      <c r="E518" t="s">
        <v>11</v>
      </c>
    </row>
    <row r="519" spans="1:5" x14ac:dyDescent="0.25">
      <c r="A519" t="s">
        <v>17</v>
      </c>
      <c r="B519" t="s">
        <v>12</v>
      </c>
      <c r="C519">
        <v>2011</v>
      </c>
      <c r="D519" s="10">
        <v>677.08150000000001</v>
      </c>
      <c r="E519" t="s">
        <v>11</v>
      </c>
    </row>
    <row r="520" spans="1:5" x14ac:dyDescent="0.25">
      <c r="A520" t="s">
        <v>17</v>
      </c>
      <c r="B520" t="s">
        <v>12</v>
      </c>
      <c r="C520">
        <v>2012</v>
      </c>
      <c r="D520" s="10">
        <v>688.12120000000004</v>
      </c>
      <c r="E520" t="s">
        <v>11</v>
      </c>
    </row>
    <row r="521" spans="1:5" x14ac:dyDescent="0.25">
      <c r="A521" t="s">
        <v>17</v>
      </c>
      <c r="B521" t="s">
        <v>12</v>
      </c>
      <c r="C521">
        <v>2013</v>
      </c>
      <c r="D521" s="10">
        <v>727.47199999999998</v>
      </c>
      <c r="E521" t="s">
        <v>11</v>
      </c>
    </row>
    <row r="522" spans="1:5" x14ac:dyDescent="0.25">
      <c r="A522" t="s">
        <v>17</v>
      </c>
      <c r="B522" t="s">
        <v>12</v>
      </c>
      <c r="C522">
        <v>2014</v>
      </c>
      <c r="D522" s="10">
        <v>711.22199999999998</v>
      </c>
      <c r="E522" t="s">
        <v>11</v>
      </c>
    </row>
    <row r="523" spans="1:5" x14ac:dyDescent="0.25">
      <c r="A523" t="s">
        <v>17</v>
      </c>
      <c r="B523" t="s">
        <v>12</v>
      </c>
      <c r="C523">
        <v>2015</v>
      </c>
      <c r="D523" s="10">
        <v>724.7971</v>
      </c>
      <c r="E523" t="s">
        <v>11</v>
      </c>
    </row>
    <row r="524" spans="1:5" x14ac:dyDescent="0.25">
      <c r="A524" t="s">
        <v>17</v>
      </c>
      <c r="B524" t="s">
        <v>12</v>
      </c>
      <c r="C524">
        <v>2016</v>
      </c>
      <c r="D524" s="10">
        <v>719.03319999999997</v>
      </c>
      <c r="E524" t="s">
        <v>11</v>
      </c>
    </row>
    <row r="525" spans="1:5" x14ac:dyDescent="0.25">
      <c r="A525" t="s">
        <v>17</v>
      </c>
      <c r="B525" t="s">
        <v>12</v>
      </c>
      <c r="C525">
        <v>2017</v>
      </c>
      <c r="D525" s="10">
        <v>744.50319999999999</v>
      </c>
      <c r="E525" t="s">
        <v>11</v>
      </c>
    </row>
    <row r="526" spans="1:5" x14ac:dyDescent="0.25">
      <c r="A526" t="s">
        <v>17</v>
      </c>
      <c r="B526" t="s">
        <v>12</v>
      </c>
      <c r="C526">
        <v>2018</v>
      </c>
      <c r="D526" s="10">
        <v>760.13810000000001</v>
      </c>
      <c r="E526" t="s">
        <v>11</v>
      </c>
    </row>
    <row r="527" spans="1:5" x14ac:dyDescent="0.25">
      <c r="A527" t="s">
        <v>17</v>
      </c>
      <c r="B527" t="s">
        <v>12</v>
      </c>
      <c r="C527">
        <v>2019</v>
      </c>
      <c r="D527" s="10">
        <v>757.15819999999997</v>
      </c>
      <c r="E527" t="s">
        <v>11</v>
      </c>
    </row>
    <row r="528" spans="1:5" x14ac:dyDescent="0.25">
      <c r="A528" t="s">
        <v>17</v>
      </c>
      <c r="B528" t="s">
        <v>12</v>
      </c>
      <c r="C528">
        <v>2020</v>
      </c>
      <c r="D528" s="10">
        <v>699.8691</v>
      </c>
      <c r="E528" t="s">
        <v>11</v>
      </c>
    </row>
    <row r="529" spans="1:5" x14ac:dyDescent="0.25">
      <c r="A529" t="s">
        <v>17</v>
      </c>
      <c r="B529" t="s">
        <v>12</v>
      </c>
      <c r="C529">
        <v>2021</v>
      </c>
      <c r="D529" s="10">
        <v>759.12699999999995</v>
      </c>
      <c r="E529" t="s">
        <v>11</v>
      </c>
    </row>
    <row r="530" spans="1:5" x14ac:dyDescent="0.25">
      <c r="A530" t="s">
        <v>17</v>
      </c>
      <c r="B530" t="s">
        <v>12</v>
      </c>
      <c r="C530">
        <v>2022</v>
      </c>
      <c r="D530" s="10">
        <v>812.44309999999996</v>
      </c>
      <c r="E530" t="s">
        <v>11</v>
      </c>
    </row>
    <row r="531" spans="1:5" x14ac:dyDescent="0.25">
      <c r="A531" t="s">
        <v>17</v>
      </c>
      <c r="B531" t="s">
        <v>12</v>
      </c>
      <c r="C531">
        <v>2023</v>
      </c>
      <c r="D531" s="10">
        <v>829.30529999999999</v>
      </c>
      <c r="E531" t="s">
        <v>11</v>
      </c>
    </row>
    <row r="532" spans="1:5" x14ac:dyDescent="0.25">
      <c r="A532" t="s">
        <v>17</v>
      </c>
      <c r="B532" t="s">
        <v>12</v>
      </c>
      <c r="C532">
        <v>2024</v>
      </c>
      <c r="D532" s="10">
        <v>843.14589999999998</v>
      </c>
      <c r="E532" t="s">
        <v>11</v>
      </c>
    </row>
    <row r="533" spans="1:5" x14ac:dyDescent="0.25">
      <c r="A533" t="s">
        <v>17</v>
      </c>
      <c r="B533" t="s">
        <v>12</v>
      </c>
      <c r="C533">
        <v>2025</v>
      </c>
      <c r="D533" s="10">
        <v>861.23350000000005</v>
      </c>
      <c r="E533" t="s">
        <v>11</v>
      </c>
    </row>
    <row r="534" spans="1:5" x14ac:dyDescent="0.25">
      <c r="A534" t="s">
        <v>17</v>
      </c>
      <c r="B534" t="s">
        <v>12</v>
      </c>
      <c r="C534">
        <v>2026</v>
      </c>
      <c r="D534" s="10">
        <v>872.00379999999996</v>
      </c>
      <c r="E534" t="s">
        <v>11</v>
      </c>
    </row>
    <row r="535" spans="1:5" x14ac:dyDescent="0.25">
      <c r="A535" t="s">
        <v>17</v>
      </c>
      <c r="B535" t="s">
        <v>12</v>
      </c>
      <c r="C535">
        <v>2027</v>
      </c>
      <c r="D535" s="10">
        <v>891.09619999999995</v>
      </c>
      <c r="E535" t="s">
        <v>11</v>
      </c>
    </row>
    <row r="536" spans="1:5" x14ac:dyDescent="0.25">
      <c r="A536" t="s">
        <v>17</v>
      </c>
      <c r="B536" t="s">
        <v>12</v>
      </c>
      <c r="C536">
        <v>2028</v>
      </c>
      <c r="D536" s="10">
        <v>910.50490000000002</v>
      </c>
      <c r="E536" t="s">
        <v>11</v>
      </c>
    </row>
    <row r="537" spans="1:5" x14ac:dyDescent="0.25">
      <c r="A537" t="s">
        <v>17</v>
      </c>
      <c r="B537" t="s">
        <v>12</v>
      </c>
      <c r="C537">
        <v>2029</v>
      </c>
      <c r="D537" s="10">
        <v>931.68029999999999</v>
      </c>
      <c r="E537" t="s">
        <v>11</v>
      </c>
    </row>
    <row r="538" spans="1:5" x14ac:dyDescent="0.25">
      <c r="A538" t="s">
        <v>17</v>
      </c>
      <c r="B538" t="s">
        <v>12</v>
      </c>
      <c r="C538">
        <v>2030</v>
      </c>
      <c r="D538" s="10">
        <v>956.54070000000002</v>
      </c>
      <c r="E538" t="s">
        <v>11</v>
      </c>
    </row>
    <row r="539" spans="1:5" x14ac:dyDescent="0.25">
      <c r="A539" t="s">
        <v>17</v>
      </c>
      <c r="B539" t="s">
        <v>12</v>
      </c>
      <c r="C539">
        <v>2031</v>
      </c>
      <c r="D539" s="10">
        <v>966.19600000000003</v>
      </c>
      <c r="E539" t="s">
        <v>11</v>
      </c>
    </row>
    <row r="540" spans="1:5" x14ac:dyDescent="0.25">
      <c r="A540" t="s">
        <v>17</v>
      </c>
      <c r="B540" t="s">
        <v>12</v>
      </c>
      <c r="C540">
        <v>2032</v>
      </c>
      <c r="D540" s="10">
        <v>967.53819999999996</v>
      </c>
      <c r="E540" t="s">
        <v>11</v>
      </c>
    </row>
    <row r="541" spans="1:5" x14ac:dyDescent="0.25">
      <c r="A541" t="s">
        <v>17</v>
      </c>
      <c r="B541" t="s">
        <v>12</v>
      </c>
      <c r="C541">
        <v>2033</v>
      </c>
      <c r="D541" s="10">
        <v>970.07510000000002</v>
      </c>
      <c r="E541" t="s">
        <v>11</v>
      </c>
    </row>
    <row r="542" spans="1:5" x14ac:dyDescent="0.25">
      <c r="A542" t="s">
        <v>17</v>
      </c>
      <c r="B542" t="s">
        <v>12</v>
      </c>
      <c r="C542">
        <v>2034</v>
      </c>
      <c r="D542" s="10">
        <v>972.55</v>
      </c>
      <c r="E542" t="s">
        <v>11</v>
      </c>
    </row>
    <row r="543" spans="1:5" x14ac:dyDescent="0.25">
      <c r="A543" t="s">
        <v>17</v>
      </c>
      <c r="B543" t="s">
        <v>12</v>
      </c>
      <c r="C543">
        <v>2035</v>
      </c>
      <c r="D543" s="10">
        <v>974.90089999999998</v>
      </c>
      <c r="E543" t="s">
        <v>11</v>
      </c>
    </row>
    <row r="544" spans="1:5" x14ac:dyDescent="0.25">
      <c r="A544" t="s">
        <v>17</v>
      </c>
      <c r="B544" t="s">
        <v>12</v>
      </c>
      <c r="C544">
        <v>2036</v>
      </c>
      <c r="D544" s="10">
        <v>976.11429999999996</v>
      </c>
      <c r="E544" t="s">
        <v>11</v>
      </c>
    </row>
    <row r="545" spans="1:5" x14ac:dyDescent="0.25">
      <c r="A545" t="s">
        <v>17</v>
      </c>
      <c r="B545" t="s">
        <v>12</v>
      </c>
      <c r="C545">
        <v>2037</v>
      </c>
      <c r="D545" s="10">
        <v>976.73159999999996</v>
      </c>
      <c r="E545" t="s">
        <v>11</v>
      </c>
    </row>
    <row r="546" spans="1:5" x14ac:dyDescent="0.25">
      <c r="A546" t="s">
        <v>17</v>
      </c>
      <c r="B546" t="s">
        <v>12</v>
      </c>
      <c r="C546">
        <v>2038</v>
      </c>
      <c r="D546" s="10">
        <v>976.33270000000005</v>
      </c>
      <c r="E546" t="s">
        <v>11</v>
      </c>
    </row>
    <row r="547" spans="1:5" x14ac:dyDescent="0.25">
      <c r="A547" t="s">
        <v>17</v>
      </c>
      <c r="B547" t="s">
        <v>12</v>
      </c>
      <c r="C547">
        <v>2039</v>
      </c>
      <c r="D547" s="10">
        <v>975.61620000000005</v>
      </c>
      <c r="E547" t="s">
        <v>11</v>
      </c>
    </row>
    <row r="548" spans="1:5" x14ac:dyDescent="0.25">
      <c r="A548" t="s">
        <v>17</v>
      </c>
      <c r="B548" t="s">
        <v>12</v>
      </c>
      <c r="C548">
        <v>2040</v>
      </c>
      <c r="D548" s="10">
        <v>974.9701</v>
      </c>
      <c r="E548" t="s">
        <v>11</v>
      </c>
    </row>
    <row r="549" spans="1:5" x14ac:dyDescent="0.25">
      <c r="A549" t="s">
        <v>17</v>
      </c>
      <c r="B549" t="s">
        <v>12</v>
      </c>
      <c r="C549">
        <v>2041</v>
      </c>
      <c r="D549" s="10">
        <v>973.92259999999999</v>
      </c>
      <c r="E549" t="s">
        <v>11</v>
      </c>
    </row>
    <row r="550" spans="1:5" x14ac:dyDescent="0.25">
      <c r="A550" t="s">
        <v>17</v>
      </c>
      <c r="B550" t="s">
        <v>12</v>
      </c>
      <c r="C550">
        <v>2042</v>
      </c>
      <c r="D550" s="10">
        <v>972.99609999999996</v>
      </c>
      <c r="E550" t="s">
        <v>11</v>
      </c>
    </row>
    <row r="551" spans="1:5" x14ac:dyDescent="0.25">
      <c r="A551" t="s">
        <v>17</v>
      </c>
      <c r="B551" t="s">
        <v>12</v>
      </c>
      <c r="C551">
        <v>2043</v>
      </c>
      <c r="D551" s="10">
        <v>972.16459999999995</v>
      </c>
      <c r="E551" t="s">
        <v>11</v>
      </c>
    </row>
    <row r="552" spans="1:5" x14ac:dyDescent="0.25">
      <c r="A552" t="s">
        <v>17</v>
      </c>
      <c r="B552" t="s">
        <v>12</v>
      </c>
      <c r="C552">
        <v>2044</v>
      </c>
      <c r="D552" s="10">
        <v>971.78520000000003</v>
      </c>
      <c r="E552" t="s">
        <v>11</v>
      </c>
    </row>
    <row r="553" spans="1:5" x14ac:dyDescent="0.25">
      <c r="A553" t="s">
        <v>17</v>
      </c>
      <c r="B553" t="s">
        <v>12</v>
      </c>
      <c r="C553">
        <v>2045</v>
      </c>
      <c r="D553" s="10">
        <v>971.87180000000001</v>
      </c>
      <c r="E553" t="s">
        <v>11</v>
      </c>
    </row>
    <row r="554" spans="1:5" x14ac:dyDescent="0.25">
      <c r="A554" t="s">
        <v>17</v>
      </c>
      <c r="B554" t="s">
        <v>12</v>
      </c>
      <c r="C554">
        <v>2046</v>
      </c>
      <c r="D554" s="10">
        <v>972.38810000000001</v>
      </c>
      <c r="E554" t="s">
        <v>11</v>
      </c>
    </row>
    <row r="555" spans="1:5" x14ac:dyDescent="0.25">
      <c r="A555" t="s">
        <v>17</v>
      </c>
      <c r="B555" t="s">
        <v>12</v>
      </c>
      <c r="C555">
        <v>2047</v>
      </c>
      <c r="D555" s="10">
        <v>972.61130000000003</v>
      </c>
      <c r="E555" t="s">
        <v>11</v>
      </c>
    </row>
    <row r="556" spans="1:5" x14ac:dyDescent="0.25">
      <c r="A556" t="s">
        <v>17</v>
      </c>
      <c r="B556" t="s">
        <v>12</v>
      </c>
      <c r="C556">
        <v>2048</v>
      </c>
      <c r="D556" s="10">
        <v>972.97649999999999</v>
      </c>
      <c r="E556" t="s">
        <v>11</v>
      </c>
    </row>
    <row r="557" spans="1:5" x14ac:dyDescent="0.25">
      <c r="A557" t="s">
        <v>17</v>
      </c>
      <c r="B557" t="s">
        <v>12</v>
      </c>
      <c r="C557">
        <v>2049</v>
      </c>
      <c r="D557" s="10">
        <v>974.024</v>
      </c>
      <c r="E557" t="s">
        <v>11</v>
      </c>
    </row>
    <row r="558" spans="1:5" x14ac:dyDescent="0.25">
      <c r="A558" t="s">
        <v>17</v>
      </c>
      <c r="B558" t="s">
        <v>12</v>
      </c>
      <c r="C558">
        <v>2050</v>
      </c>
      <c r="D558" s="10">
        <v>975.40970000000004</v>
      </c>
      <c r="E558" t="s">
        <v>11</v>
      </c>
    </row>
    <row r="559" spans="1:5" x14ac:dyDescent="0.25">
      <c r="A559" t="s">
        <v>17</v>
      </c>
      <c r="B559" t="s">
        <v>13</v>
      </c>
      <c r="C559">
        <v>2005</v>
      </c>
      <c r="D559" s="10">
        <v>0</v>
      </c>
      <c r="E559" t="s">
        <v>11</v>
      </c>
    </row>
    <row r="560" spans="1:5" x14ac:dyDescent="0.25">
      <c r="A560" t="s">
        <v>17</v>
      </c>
      <c r="B560" t="s">
        <v>13</v>
      </c>
      <c r="C560">
        <v>2006</v>
      </c>
      <c r="D560" s="10">
        <v>0</v>
      </c>
      <c r="E560" t="s">
        <v>11</v>
      </c>
    </row>
    <row r="561" spans="1:5" x14ac:dyDescent="0.25">
      <c r="A561" t="s">
        <v>17</v>
      </c>
      <c r="B561" t="s">
        <v>13</v>
      </c>
      <c r="C561">
        <v>2007</v>
      </c>
      <c r="D561" s="10">
        <v>0</v>
      </c>
      <c r="E561" t="s">
        <v>11</v>
      </c>
    </row>
    <row r="562" spans="1:5" x14ac:dyDescent="0.25">
      <c r="A562" t="s">
        <v>17</v>
      </c>
      <c r="B562" t="s">
        <v>13</v>
      </c>
      <c r="C562">
        <v>2008</v>
      </c>
      <c r="D562" s="10">
        <v>0</v>
      </c>
      <c r="E562" t="s">
        <v>11</v>
      </c>
    </row>
    <row r="563" spans="1:5" x14ac:dyDescent="0.25">
      <c r="A563" t="s">
        <v>17</v>
      </c>
      <c r="B563" t="s">
        <v>13</v>
      </c>
      <c r="C563">
        <v>2009</v>
      </c>
      <c r="D563" s="10">
        <v>0</v>
      </c>
      <c r="E563" t="s">
        <v>11</v>
      </c>
    </row>
    <row r="564" spans="1:5" x14ac:dyDescent="0.25">
      <c r="A564" t="s">
        <v>17</v>
      </c>
      <c r="B564" t="s">
        <v>13</v>
      </c>
      <c r="C564">
        <v>2010</v>
      </c>
      <c r="D564" s="10">
        <v>0</v>
      </c>
      <c r="E564" t="s">
        <v>11</v>
      </c>
    </row>
    <row r="565" spans="1:5" x14ac:dyDescent="0.25">
      <c r="A565" t="s">
        <v>17</v>
      </c>
      <c r="B565" t="s">
        <v>13</v>
      </c>
      <c r="C565">
        <v>2011</v>
      </c>
      <c r="D565" s="10">
        <v>0</v>
      </c>
      <c r="E565" t="s">
        <v>11</v>
      </c>
    </row>
    <row r="566" spans="1:5" x14ac:dyDescent="0.25">
      <c r="A566" t="s">
        <v>17</v>
      </c>
      <c r="B566" t="s">
        <v>13</v>
      </c>
      <c r="C566">
        <v>2012</v>
      </c>
      <c r="D566" s="10">
        <v>0</v>
      </c>
      <c r="E566" t="s">
        <v>11</v>
      </c>
    </row>
    <row r="567" spans="1:5" x14ac:dyDescent="0.25">
      <c r="A567" t="s">
        <v>17</v>
      </c>
      <c r="B567" t="s">
        <v>13</v>
      </c>
      <c r="C567">
        <v>2013</v>
      </c>
      <c r="D567" s="10">
        <v>0</v>
      </c>
      <c r="E567" t="s">
        <v>11</v>
      </c>
    </row>
    <row r="568" spans="1:5" x14ac:dyDescent="0.25">
      <c r="A568" t="s">
        <v>17</v>
      </c>
      <c r="B568" t="s">
        <v>13</v>
      </c>
      <c r="C568">
        <v>2014</v>
      </c>
      <c r="D568" s="10">
        <v>0</v>
      </c>
      <c r="E568" t="s">
        <v>11</v>
      </c>
    </row>
    <row r="569" spans="1:5" x14ac:dyDescent="0.25">
      <c r="A569" t="s">
        <v>17</v>
      </c>
      <c r="B569" t="s">
        <v>13</v>
      </c>
      <c r="C569">
        <v>2015</v>
      </c>
      <c r="D569" s="10">
        <v>0</v>
      </c>
      <c r="E569" t="s">
        <v>11</v>
      </c>
    </row>
    <row r="570" spans="1:5" x14ac:dyDescent="0.25">
      <c r="A570" t="s">
        <v>17</v>
      </c>
      <c r="B570" t="s">
        <v>13</v>
      </c>
      <c r="C570">
        <v>2016</v>
      </c>
      <c r="D570" s="10">
        <v>0</v>
      </c>
      <c r="E570" t="s">
        <v>11</v>
      </c>
    </row>
    <row r="571" spans="1:5" x14ac:dyDescent="0.25">
      <c r="A571" t="s">
        <v>17</v>
      </c>
      <c r="B571" t="s">
        <v>13</v>
      </c>
      <c r="C571">
        <v>2017</v>
      </c>
      <c r="D571" s="10">
        <v>0</v>
      </c>
      <c r="E571" t="s">
        <v>11</v>
      </c>
    </row>
    <row r="572" spans="1:5" x14ac:dyDescent="0.25">
      <c r="A572" t="s">
        <v>17</v>
      </c>
      <c r="B572" t="s">
        <v>13</v>
      </c>
      <c r="C572">
        <v>2018</v>
      </c>
      <c r="D572" s="10">
        <v>0</v>
      </c>
      <c r="E572" t="s">
        <v>11</v>
      </c>
    </row>
    <row r="573" spans="1:5" x14ac:dyDescent="0.25">
      <c r="A573" t="s">
        <v>17</v>
      </c>
      <c r="B573" t="s">
        <v>13</v>
      </c>
      <c r="C573">
        <v>2019</v>
      </c>
      <c r="D573" s="10">
        <v>0</v>
      </c>
      <c r="E573" t="s">
        <v>11</v>
      </c>
    </row>
    <row r="574" spans="1:5" x14ac:dyDescent="0.25">
      <c r="A574" t="s">
        <v>17</v>
      </c>
      <c r="B574" t="s">
        <v>13</v>
      </c>
      <c r="C574">
        <v>2020</v>
      </c>
      <c r="D574" s="10">
        <v>0</v>
      </c>
      <c r="E574" t="s">
        <v>11</v>
      </c>
    </row>
    <row r="575" spans="1:5" x14ac:dyDescent="0.25">
      <c r="A575" t="s">
        <v>17</v>
      </c>
      <c r="B575" t="s">
        <v>13</v>
      </c>
      <c r="C575">
        <v>2021</v>
      </c>
      <c r="D575" s="10">
        <v>0.34560000000000002</v>
      </c>
      <c r="E575" t="s">
        <v>11</v>
      </c>
    </row>
    <row r="576" spans="1:5" x14ac:dyDescent="0.25">
      <c r="A576" t="s">
        <v>17</v>
      </c>
      <c r="B576" t="s">
        <v>13</v>
      </c>
      <c r="C576">
        <v>2022</v>
      </c>
      <c r="D576" s="10">
        <v>0.35239999999999999</v>
      </c>
      <c r="E576" t="s">
        <v>11</v>
      </c>
    </row>
    <row r="577" spans="1:5" x14ac:dyDescent="0.25">
      <c r="A577" t="s">
        <v>17</v>
      </c>
      <c r="B577" t="s">
        <v>13</v>
      </c>
      <c r="C577">
        <v>2023</v>
      </c>
      <c r="D577" s="10">
        <v>0.36380000000000001</v>
      </c>
      <c r="E577" t="s">
        <v>11</v>
      </c>
    </row>
    <row r="578" spans="1:5" x14ac:dyDescent="0.25">
      <c r="A578" t="s">
        <v>17</v>
      </c>
      <c r="B578" t="s">
        <v>13</v>
      </c>
      <c r="C578">
        <v>2024</v>
      </c>
      <c r="D578" s="10">
        <v>18.995000000000001</v>
      </c>
      <c r="E578" t="s">
        <v>11</v>
      </c>
    </row>
    <row r="579" spans="1:5" x14ac:dyDescent="0.25">
      <c r="A579" t="s">
        <v>17</v>
      </c>
      <c r="B579" t="s">
        <v>13</v>
      </c>
      <c r="C579">
        <v>2025</v>
      </c>
      <c r="D579" s="10">
        <v>45.957099999999997</v>
      </c>
      <c r="E579" t="s">
        <v>11</v>
      </c>
    </row>
    <row r="580" spans="1:5" x14ac:dyDescent="0.25">
      <c r="A580" t="s">
        <v>17</v>
      </c>
      <c r="B580" t="s">
        <v>13</v>
      </c>
      <c r="C580">
        <v>2026</v>
      </c>
      <c r="D580" s="10">
        <v>65.849599999999995</v>
      </c>
      <c r="E580" t="s">
        <v>11</v>
      </c>
    </row>
    <row r="581" spans="1:5" x14ac:dyDescent="0.25">
      <c r="A581" t="s">
        <v>17</v>
      </c>
      <c r="B581" t="s">
        <v>13</v>
      </c>
      <c r="C581">
        <v>2027</v>
      </c>
      <c r="D581" s="10">
        <v>66.104500000000002</v>
      </c>
      <c r="E581" t="s">
        <v>11</v>
      </c>
    </row>
    <row r="582" spans="1:5" x14ac:dyDescent="0.25">
      <c r="A582" t="s">
        <v>17</v>
      </c>
      <c r="B582" t="s">
        <v>13</v>
      </c>
      <c r="C582">
        <v>2028</v>
      </c>
      <c r="D582" s="10">
        <v>65.7256</v>
      </c>
      <c r="E582" t="s">
        <v>11</v>
      </c>
    </row>
    <row r="583" spans="1:5" x14ac:dyDescent="0.25">
      <c r="A583" t="s">
        <v>17</v>
      </c>
      <c r="B583" t="s">
        <v>13</v>
      </c>
      <c r="C583">
        <v>2029</v>
      </c>
      <c r="D583" s="10">
        <v>65.566599999999994</v>
      </c>
      <c r="E583" t="s">
        <v>11</v>
      </c>
    </row>
    <row r="584" spans="1:5" x14ac:dyDescent="0.25">
      <c r="A584" t="s">
        <v>17</v>
      </c>
      <c r="B584" t="s">
        <v>13</v>
      </c>
      <c r="C584">
        <v>2030</v>
      </c>
      <c r="D584" s="10">
        <v>65.415400000000005</v>
      </c>
      <c r="E584" t="s">
        <v>11</v>
      </c>
    </row>
    <row r="585" spans="1:5" x14ac:dyDescent="0.25">
      <c r="A585" t="s">
        <v>17</v>
      </c>
      <c r="B585" t="s">
        <v>13</v>
      </c>
      <c r="C585">
        <v>2031</v>
      </c>
      <c r="D585" s="10">
        <v>67.096500000000006</v>
      </c>
      <c r="E585" t="s">
        <v>11</v>
      </c>
    </row>
    <row r="586" spans="1:5" x14ac:dyDescent="0.25">
      <c r="A586" t="s">
        <v>17</v>
      </c>
      <c r="B586" t="s">
        <v>13</v>
      </c>
      <c r="C586">
        <v>2032</v>
      </c>
      <c r="D586" s="10">
        <v>68.501499999999993</v>
      </c>
      <c r="E586" t="s">
        <v>11</v>
      </c>
    </row>
    <row r="587" spans="1:5" x14ac:dyDescent="0.25">
      <c r="A587" t="s">
        <v>17</v>
      </c>
      <c r="B587" t="s">
        <v>13</v>
      </c>
      <c r="C587">
        <v>2033</v>
      </c>
      <c r="D587" s="10">
        <v>68.677099999999996</v>
      </c>
      <c r="E587" t="s">
        <v>11</v>
      </c>
    </row>
    <row r="588" spans="1:5" x14ac:dyDescent="0.25">
      <c r="A588" t="s">
        <v>17</v>
      </c>
      <c r="B588" t="s">
        <v>13</v>
      </c>
      <c r="C588">
        <v>2034</v>
      </c>
      <c r="D588" s="10">
        <v>68.749700000000004</v>
      </c>
      <c r="E588" t="s">
        <v>11</v>
      </c>
    </row>
    <row r="589" spans="1:5" x14ac:dyDescent="0.25">
      <c r="A589" t="s">
        <v>17</v>
      </c>
      <c r="B589" t="s">
        <v>13</v>
      </c>
      <c r="C589">
        <v>2035</v>
      </c>
      <c r="D589" s="10">
        <v>68.593100000000007</v>
      </c>
      <c r="E589" t="s">
        <v>11</v>
      </c>
    </row>
    <row r="590" spans="1:5" x14ac:dyDescent="0.25">
      <c r="A590" t="s">
        <v>17</v>
      </c>
      <c r="B590" t="s">
        <v>13</v>
      </c>
      <c r="C590">
        <v>2036</v>
      </c>
      <c r="D590" s="10">
        <v>68.535399999999996</v>
      </c>
      <c r="E590" t="s">
        <v>11</v>
      </c>
    </row>
    <row r="591" spans="1:5" x14ac:dyDescent="0.25">
      <c r="A591" t="s">
        <v>17</v>
      </c>
      <c r="B591" t="s">
        <v>13</v>
      </c>
      <c r="C591">
        <v>2037</v>
      </c>
      <c r="D591" s="10">
        <v>68.574399999999997</v>
      </c>
      <c r="E591" t="s">
        <v>11</v>
      </c>
    </row>
    <row r="592" spans="1:5" x14ac:dyDescent="0.25">
      <c r="A592" t="s">
        <v>17</v>
      </c>
      <c r="B592" t="s">
        <v>13</v>
      </c>
      <c r="C592">
        <v>2038</v>
      </c>
      <c r="D592" s="10">
        <v>68.731700000000004</v>
      </c>
      <c r="E592" t="s">
        <v>11</v>
      </c>
    </row>
    <row r="593" spans="1:5" x14ac:dyDescent="0.25">
      <c r="A593" t="s">
        <v>17</v>
      </c>
      <c r="B593" t="s">
        <v>13</v>
      </c>
      <c r="C593">
        <v>2039</v>
      </c>
      <c r="D593" s="10">
        <v>68.861099999999993</v>
      </c>
      <c r="E593" t="s">
        <v>11</v>
      </c>
    </row>
    <row r="594" spans="1:5" x14ac:dyDescent="0.25">
      <c r="A594" t="s">
        <v>17</v>
      </c>
      <c r="B594" t="s">
        <v>13</v>
      </c>
      <c r="C594">
        <v>2040</v>
      </c>
      <c r="D594" s="10">
        <v>69.054400000000001</v>
      </c>
      <c r="E594" t="s">
        <v>11</v>
      </c>
    </row>
    <row r="595" spans="1:5" x14ac:dyDescent="0.25">
      <c r="A595" t="s">
        <v>17</v>
      </c>
      <c r="B595" t="s">
        <v>13</v>
      </c>
      <c r="C595">
        <v>2041</v>
      </c>
      <c r="D595" s="10">
        <v>69.242699999999999</v>
      </c>
      <c r="E595" t="s">
        <v>11</v>
      </c>
    </row>
    <row r="596" spans="1:5" x14ac:dyDescent="0.25">
      <c r="A596" t="s">
        <v>17</v>
      </c>
      <c r="B596" t="s">
        <v>13</v>
      </c>
      <c r="C596">
        <v>2042</v>
      </c>
      <c r="D596" s="10">
        <v>69.457599999999999</v>
      </c>
      <c r="E596" t="s">
        <v>11</v>
      </c>
    </row>
    <row r="597" spans="1:5" x14ac:dyDescent="0.25">
      <c r="A597" t="s">
        <v>17</v>
      </c>
      <c r="B597" t="s">
        <v>13</v>
      </c>
      <c r="C597">
        <v>2043</v>
      </c>
      <c r="D597" s="10">
        <v>69.692499999999995</v>
      </c>
      <c r="E597" t="s">
        <v>11</v>
      </c>
    </row>
    <row r="598" spans="1:5" x14ac:dyDescent="0.25">
      <c r="A598" t="s">
        <v>17</v>
      </c>
      <c r="B598" t="s">
        <v>13</v>
      </c>
      <c r="C598">
        <v>2044</v>
      </c>
      <c r="D598" s="10">
        <v>69.948499999999996</v>
      </c>
      <c r="E598" t="s">
        <v>11</v>
      </c>
    </row>
    <row r="599" spans="1:5" x14ac:dyDescent="0.25">
      <c r="A599" t="s">
        <v>17</v>
      </c>
      <c r="B599" t="s">
        <v>13</v>
      </c>
      <c r="C599">
        <v>2045</v>
      </c>
      <c r="D599" s="10">
        <v>70.257099999999994</v>
      </c>
      <c r="E599" t="s">
        <v>11</v>
      </c>
    </row>
    <row r="600" spans="1:5" x14ac:dyDescent="0.25">
      <c r="A600" t="s">
        <v>17</v>
      </c>
      <c r="B600" t="s">
        <v>13</v>
      </c>
      <c r="C600">
        <v>2046</v>
      </c>
      <c r="D600" s="10">
        <v>70.599100000000007</v>
      </c>
      <c r="E600" t="s">
        <v>11</v>
      </c>
    </row>
    <row r="601" spans="1:5" x14ac:dyDescent="0.25">
      <c r="A601" t="s">
        <v>17</v>
      </c>
      <c r="B601" t="s">
        <v>13</v>
      </c>
      <c r="C601">
        <v>2047</v>
      </c>
      <c r="D601" s="10">
        <v>71.003900000000002</v>
      </c>
      <c r="E601" t="s">
        <v>11</v>
      </c>
    </row>
    <row r="602" spans="1:5" x14ac:dyDescent="0.25">
      <c r="A602" t="s">
        <v>17</v>
      </c>
      <c r="B602" t="s">
        <v>13</v>
      </c>
      <c r="C602">
        <v>2048</v>
      </c>
      <c r="D602" s="10">
        <v>71.344999999999999</v>
      </c>
      <c r="E602" t="s">
        <v>11</v>
      </c>
    </row>
    <row r="603" spans="1:5" x14ac:dyDescent="0.25">
      <c r="A603" t="s">
        <v>17</v>
      </c>
      <c r="B603" t="s">
        <v>13</v>
      </c>
      <c r="C603">
        <v>2049</v>
      </c>
      <c r="D603" s="10">
        <v>71.741</v>
      </c>
      <c r="E603" t="s">
        <v>11</v>
      </c>
    </row>
    <row r="604" spans="1:5" x14ac:dyDescent="0.25">
      <c r="A604" t="s">
        <v>17</v>
      </c>
      <c r="B604" t="s">
        <v>13</v>
      </c>
      <c r="C604">
        <v>2050</v>
      </c>
      <c r="D604" s="10">
        <v>72.173000000000002</v>
      </c>
      <c r="E604" t="s">
        <v>11</v>
      </c>
    </row>
    <row r="605" spans="1:5" x14ac:dyDescent="0.25">
      <c r="A605" t="s">
        <v>17</v>
      </c>
      <c r="B605" t="s">
        <v>14</v>
      </c>
      <c r="C605">
        <v>2005</v>
      </c>
      <c r="D605" s="10">
        <v>0</v>
      </c>
      <c r="E605" t="s">
        <v>11</v>
      </c>
    </row>
    <row r="606" spans="1:5" x14ac:dyDescent="0.25">
      <c r="A606" t="s">
        <v>17</v>
      </c>
      <c r="B606" t="s">
        <v>14</v>
      </c>
      <c r="C606">
        <v>2006</v>
      </c>
      <c r="D606" s="10">
        <v>0</v>
      </c>
      <c r="E606" t="s">
        <v>11</v>
      </c>
    </row>
    <row r="607" spans="1:5" x14ac:dyDescent="0.25">
      <c r="A607" t="s">
        <v>17</v>
      </c>
      <c r="B607" t="s">
        <v>14</v>
      </c>
      <c r="C607">
        <v>2007</v>
      </c>
      <c r="D607" s="10">
        <v>0</v>
      </c>
      <c r="E607" t="s">
        <v>11</v>
      </c>
    </row>
    <row r="608" spans="1:5" x14ac:dyDescent="0.25">
      <c r="A608" t="s">
        <v>17</v>
      </c>
      <c r="B608" t="s">
        <v>14</v>
      </c>
      <c r="C608">
        <v>2008</v>
      </c>
      <c r="D608" s="10">
        <v>0</v>
      </c>
      <c r="E608" t="s">
        <v>11</v>
      </c>
    </row>
    <row r="609" spans="1:5" x14ac:dyDescent="0.25">
      <c r="A609" t="s">
        <v>17</v>
      </c>
      <c r="B609" t="s">
        <v>14</v>
      </c>
      <c r="C609">
        <v>2009</v>
      </c>
      <c r="D609" s="10">
        <v>0</v>
      </c>
      <c r="E609" t="s">
        <v>11</v>
      </c>
    </row>
    <row r="610" spans="1:5" x14ac:dyDescent="0.25">
      <c r="A610" t="s">
        <v>17</v>
      </c>
      <c r="B610" t="s">
        <v>14</v>
      </c>
      <c r="C610">
        <v>2010</v>
      </c>
      <c r="D610" s="10">
        <v>0</v>
      </c>
      <c r="E610" t="s">
        <v>11</v>
      </c>
    </row>
    <row r="611" spans="1:5" x14ac:dyDescent="0.25">
      <c r="A611" t="s">
        <v>17</v>
      </c>
      <c r="B611" t="s">
        <v>14</v>
      </c>
      <c r="C611">
        <v>2011</v>
      </c>
      <c r="D611" s="10">
        <v>0</v>
      </c>
      <c r="E611" t="s">
        <v>11</v>
      </c>
    </row>
    <row r="612" spans="1:5" x14ac:dyDescent="0.25">
      <c r="A612" t="s">
        <v>17</v>
      </c>
      <c r="B612" t="s">
        <v>14</v>
      </c>
      <c r="C612">
        <v>2012</v>
      </c>
      <c r="D612" s="10">
        <v>0</v>
      </c>
      <c r="E612" t="s">
        <v>11</v>
      </c>
    </row>
    <row r="613" spans="1:5" x14ac:dyDescent="0.25">
      <c r="A613" t="s">
        <v>17</v>
      </c>
      <c r="B613" t="s">
        <v>14</v>
      </c>
      <c r="C613">
        <v>2013</v>
      </c>
      <c r="D613" s="10">
        <v>0</v>
      </c>
      <c r="E613" t="s">
        <v>11</v>
      </c>
    </row>
    <row r="614" spans="1:5" x14ac:dyDescent="0.25">
      <c r="A614" t="s">
        <v>17</v>
      </c>
      <c r="B614" t="s">
        <v>14</v>
      </c>
      <c r="C614">
        <v>2014</v>
      </c>
      <c r="D614" s="10">
        <v>0</v>
      </c>
      <c r="E614" t="s">
        <v>11</v>
      </c>
    </row>
    <row r="615" spans="1:5" x14ac:dyDescent="0.25">
      <c r="A615" t="s">
        <v>17</v>
      </c>
      <c r="B615" t="s">
        <v>14</v>
      </c>
      <c r="C615">
        <v>2015</v>
      </c>
      <c r="D615" s="10">
        <v>6.7454545454545496</v>
      </c>
      <c r="E615" t="s">
        <v>11</v>
      </c>
    </row>
    <row r="616" spans="1:5" x14ac:dyDescent="0.25">
      <c r="A616" t="s">
        <v>17</v>
      </c>
      <c r="B616" t="s">
        <v>14</v>
      </c>
      <c r="C616">
        <v>2016</v>
      </c>
      <c r="D616" s="10">
        <v>20.149090909090901</v>
      </c>
      <c r="E616" t="s">
        <v>11</v>
      </c>
    </row>
    <row r="617" spans="1:5" x14ac:dyDescent="0.25">
      <c r="A617" t="s">
        <v>17</v>
      </c>
      <c r="B617" t="s">
        <v>14</v>
      </c>
      <c r="C617">
        <v>2017</v>
      </c>
      <c r="D617" s="10">
        <v>20.7</v>
      </c>
      <c r="E617" t="s">
        <v>11</v>
      </c>
    </row>
    <row r="618" spans="1:5" x14ac:dyDescent="0.25">
      <c r="A618" t="s">
        <v>17</v>
      </c>
      <c r="B618" t="s">
        <v>14</v>
      </c>
      <c r="C618">
        <v>2018</v>
      </c>
      <c r="D618" s="10">
        <v>19.387272727272698</v>
      </c>
      <c r="E618" t="s">
        <v>11</v>
      </c>
    </row>
    <row r="619" spans="1:5" x14ac:dyDescent="0.25">
      <c r="A619" t="s">
        <v>17</v>
      </c>
      <c r="B619" t="s">
        <v>14</v>
      </c>
      <c r="C619">
        <v>2019</v>
      </c>
      <c r="D619" s="10">
        <v>41.654065572388099</v>
      </c>
      <c r="E619" t="s">
        <v>11</v>
      </c>
    </row>
    <row r="620" spans="1:5" x14ac:dyDescent="0.25">
      <c r="A620" t="s">
        <v>17</v>
      </c>
      <c r="B620" t="s">
        <v>14</v>
      </c>
      <c r="C620">
        <v>2020</v>
      </c>
      <c r="D620" s="10">
        <v>38.227382428406898</v>
      </c>
      <c r="E620" t="s">
        <v>11</v>
      </c>
    </row>
    <row r="621" spans="1:5" x14ac:dyDescent="0.25">
      <c r="A621" t="s">
        <v>17</v>
      </c>
      <c r="B621" t="s">
        <v>14</v>
      </c>
      <c r="C621">
        <v>2021</v>
      </c>
      <c r="D621" s="10">
        <v>47.9407574264389</v>
      </c>
      <c r="E621" t="s">
        <v>11</v>
      </c>
    </row>
    <row r="622" spans="1:5" x14ac:dyDescent="0.25">
      <c r="A622" t="s">
        <v>17</v>
      </c>
      <c r="B622" t="s">
        <v>14</v>
      </c>
      <c r="C622">
        <v>2022</v>
      </c>
      <c r="D622" s="10">
        <v>47.923468321974397</v>
      </c>
      <c r="E622" t="s">
        <v>11</v>
      </c>
    </row>
    <row r="623" spans="1:5" x14ac:dyDescent="0.25">
      <c r="A623" t="s">
        <v>17</v>
      </c>
      <c r="B623" t="s">
        <v>14</v>
      </c>
      <c r="C623">
        <v>2023</v>
      </c>
      <c r="D623" s="10">
        <v>48.0100252683715</v>
      </c>
      <c r="E623" t="s">
        <v>11</v>
      </c>
    </row>
    <row r="624" spans="1:5" x14ac:dyDescent="0.25">
      <c r="A624" t="s">
        <v>17</v>
      </c>
      <c r="B624" t="s">
        <v>14</v>
      </c>
      <c r="C624">
        <v>2024</v>
      </c>
      <c r="D624" s="10">
        <v>47.997359308296197</v>
      </c>
      <c r="E624" t="s">
        <v>11</v>
      </c>
    </row>
    <row r="625" spans="1:5" x14ac:dyDescent="0.25">
      <c r="A625" t="s">
        <v>17</v>
      </c>
      <c r="B625" t="s">
        <v>14</v>
      </c>
      <c r="C625">
        <v>2025</v>
      </c>
      <c r="D625" s="10">
        <v>47.983066335843098</v>
      </c>
      <c r="E625" t="s">
        <v>11</v>
      </c>
    </row>
    <row r="626" spans="1:5" x14ac:dyDescent="0.25">
      <c r="A626" t="s">
        <v>17</v>
      </c>
      <c r="B626" t="s">
        <v>14</v>
      </c>
      <c r="C626">
        <v>2026</v>
      </c>
      <c r="D626" s="10">
        <v>47.995545465057603</v>
      </c>
      <c r="E626" t="s">
        <v>11</v>
      </c>
    </row>
    <row r="627" spans="1:5" x14ac:dyDescent="0.25">
      <c r="A627" t="s">
        <v>17</v>
      </c>
      <c r="B627" t="s">
        <v>14</v>
      </c>
      <c r="C627">
        <v>2027</v>
      </c>
      <c r="D627" s="10">
        <v>48.059905068340001</v>
      </c>
      <c r="E627" t="s">
        <v>11</v>
      </c>
    </row>
    <row r="628" spans="1:5" x14ac:dyDescent="0.25">
      <c r="A628" t="s">
        <v>17</v>
      </c>
      <c r="B628" t="s">
        <v>14</v>
      </c>
      <c r="C628">
        <v>2028</v>
      </c>
      <c r="D628" s="10">
        <v>48.767976807657298</v>
      </c>
      <c r="E628" t="s">
        <v>11</v>
      </c>
    </row>
    <row r="629" spans="1:5" x14ac:dyDescent="0.25">
      <c r="A629" t="s">
        <v>17</v>
      </c>
      <c r="B629" t="s">
        <v>14</v>
      </c>
      <c r="C629">
        <v>2029</v>
      </c>
      <c r="D629" s="10">
        <v>116.6505450077</v>
      </c>
      <c r="E629" t="s">
        <v>11</v>
      </c>
    </row>
    <row r="630" spans="1:5" x14ac:dyDescent="0.25">
      <c r="A630" t="s">
        <v>17</v>
      </c>
      <c r="B630" t="s">
        <v>14</v>
      </c>
      <c r="C630">
        <v>2030</v>
      </c>
      <c r="D630" s="10">
        <v>176.946763919407</v>
      </c>
      <c r="E630" t="s">
        <v>11</v>
      </c>
    </row>
    <row r="631" spans="1:5" x14ac:dyDescent="0.25">
      <c r="A631" t="s">
        <v>17</v>
      </c>
      <c r="B631" t="s">
        <v>14</v>
      </c>
      <c r="C631">
        <v>2031</v>
      </c>
      <c r="D631" s="10">
        <v>227.430326635943</v>
      </c>
      <c r="E631" t="s">
        <v>11</v>
      </c>
    </row>
    <row r="632" spans="1:5" x14ac:dyDescent="0.25">
      <c r="A632" t="s">
        <v>17</v>
      </c>
      <c r="B632" t="s">
        <v>14</v>
      </c>
      <c r="C632">
        <v>2032</v>
      </c>
      <c r="D632" s="10">
        <v>275.34057290611997</v>
      </c>
      <c r="E632" t="s">
        <v>11</v>
      </c>
    </row>
    <row r="633" spans="1:5" x14ac:dyDescent="0.25">
      <c r="A633" t="s">
        <v>17</v>
      </c>
      <c r="B633" t="s">
        <v>14</v>
      </c>
      <c r="C633">
        <v>2033</v>
      </c>
      <c r="D633" s="10">
        <v>320.86410881633202</v>
      </c>
      <c r="E633" t="s">
        <v>11</v>
      </c>
    </row>
    <row r="634" spans="1:5" x14ac:dyDescent="0.25">
      <c r="A634" t="s">
        <v>17</v>
      </c>
      <c r="B634" t="s">
        <v>14</v>
      </c>
      <c r="C634">
        <v>2034</v>
      </c>
      <c r="D634" s="10">
        <v>418.176745743428</v>
      </c>
      <c r="E634" t="s">
        <v>11</v>
      </c>
    </row>
    <row r="635" spans="1:5" x14ac:dyDescent="0.25">
      <c r="A635" t="s">
        <v>17</v>
      </c>
      <c r="B635" t="s">
        <v>14</v>
      </c>
      <c r="C635">
        <v>2035</v>
      </c>
      <c r="D635" s="10">
        <v>416.43164473319399</v>
      </c>
      <c r="E635" t="s">
        <v>11</v>
      </c>
    </row>
    <row r="636" spans="1:5" x14ac:dyDescent="0.25">
      <c r="A636" t="s">
        <v>17</v>
      </c>
      <c r="B636" t="s">
        <v>14</v>
      </c>
      <c r="C636">
        <v>2036</v>
      </c>
      <c r="D636" s="10">
        <v>413.58050747541603</v>
      </c>
      <c r="E636" t="s">
        <v>11</v>
      </c>
    </row>
    <row r="637" spans="1:5" x14ac:dyDescent="0.25">
      <c r="A637" t="s">
        <v>17</v>
      </c>
      <c r="B637" t="s">
        <v>14</v>
      </c>
      <c r="C637">
        <v>2037</v>
      </c>
      <c r="D637" s="10">
        <v>410.589503484776</v>
      </c>
      <c r="E637" t="s">
        <v>11</v>
      </c>
    </row>
    <row r="638" spans="1:5" x14ac:dyDescent="0.25">
      <c r="A638" t="s">
        <v>17</v>
      </c>
      <c r="B638" t="s">
        <v>14</v>
      </c>
      <c r="C638">
        <v>2038</v>
      </c>
      <c r="D638" s="10">
        <v>408.08751473062301</v>
      </c>
      <c r="E638" t="s">
        <v>11</v>
      </c>
    </row>
    <row r="639" spans="1:5" x14ac:dyDescent="0.25">
      <c r="A639" t="s">
        <v>17</v>
      </c>
      <c r="B639" t="s">
        <v>14</v>
      </c>
      <c r="C639">
        <v>2039</v>
      </c>
      <c r="D639" s="10">
        <v>406.14171300312898</v>
      </c>
      <c r="E639" t="s">
        <v>11</v>
      </c>
    </row>
    <row r="640" spans="1:5" x14ac:dyDescent="0.25">
      <c r="A640" t="s">
        <v>17</v>
      </c>
      <c r="B640" t="s">
        <v>14</v>
      </c>
      <c r="C640">
        <v>2040</v>
      </c>
      <c r="D640" s="10">
        <v>404.941923413469</v>
      </c>
      <c r="E640" t="s">
        <v>11</v>
      </c>
    </row>
    <row r="641" spans="1:5" x14ac:dyDescent="0.25">
      <c r="A641" t="s">
        <v>17</v>
      </c>
      <c r="B641" t="s">
        <v>14</v>
      </c>
      <c r="C641">
        <v>2041</v>
      </c>
      <c r="D641" s="10">
        <v>404.030352963702</v>
      </c>
      <c r="E641" t="s">
        <v>11</v>
      </c>
    </row>
    <row r="642" spans="1:5" x14ac:dyDescent="0.25">
      <c r="A642" t="s">
        <v>17</v>
      </c>
      <c r="B642" t="s">
        <v>14</v>
      </c>
      <c r="C642">
        <v>2042</v>
      </c>
      <c r="D642" s="10">
        <v>402.92071102602699</v>
      </c>
      <c r="E642" t="s">
        <v>11</v>
      </c>
    </row>
    <row r="643" spans="1:5" x14ac:dyDescent="0.25">
      <c r="A643" t="s">
        <v>17</v>
      </c>
      <c r="B643" t="s">
        <v>14</v>
      </c>
      <c r="C643">
        <v>2043</v>
      </c>
      <c r="D643" s="10">
        <v>401.99379558152799</v>
      </c>
      <c r="E643" t="s">
        <v>11</v>
      </c>
    </row>
    <row r="644" spans="1:5" x14ac:dyDescent="0.25">
      <c r="A644" t="s">
        <v>17</v>
      </c>
      <c r="B644" t="s">
        <v>14</v>
      </c>
      <c r="C644">
        <v>2044</v>
      </c>
      <c r="D644" s="10">
        <v>401.21218008948199</v>
      </c>
      <c r="E644" t="s">
        <v>11</v>
      </c>
    </row>
    <row r="645" spans="1:5" x14ac:dyDescent="0.25">
      <c r="A645" t="s">
        <v>17</v>
      </c>
      <c r="B645" t="s">
        <v>14</v>
      </c>
      <c r="C645">
        <v>2045</v>
      </c>
      <c r="D645" s="10">
        <v>400.87041011917597</v>
      </c>
      <c r="E645" t="s">
        <v>11</v>
      </c>
    </row>
    <row r="646" spans="1:5" x14ac:dyDescent="0.25">
      <c r="A646" t="s">
        <v>17</v>
      </c>
      <c r="B646" t="s">
        <v>14</v>
      </c>
      <c r="C646">
        <v>2046</v>
      </c>
      <c r="D646" s="10">
        <v>400.47288319936098</v>
      </c>
      <c r="E646" t="s">
        <v>11</v>
      </c>
    </row>
    <row r="647" spans="1:5" x14ac:dyDescent="0.25">
      <c r="A647" t="s">
        <v>17</v>
      </c>
      <c r="B647" t="s">
        <v>14</v>
      </c>
      <c r="C647">
        <v>2047</v>
      </c>
      <c r="D647" s="10">
        <v>400.45999227718102</v>
      </c>
      <c r="E647" t="s">
        <v>11</v>
      </c>
    </row>
    <row r="648" spans="1:5" x14ac:dyDescent="0.25">
      <c r="A648" t="s">
        <v>17</v>
      </c>
      <c r="B648" t="s">
        <v>14</v>
      </c>
      <c r="C648">
        <v>2048</v>
      </c>
      <c r="D648" s="10">
        <v>400.677437555837</v>
      </c>
      <c r="E648" t="s">
        <v>11</v>
      </c>
    </row>
    <row r="649" spans="1:5" x14ac:dyDescent="0.25">
      <c r="A649" t="s">
        <v>17</v>
      </c>
      <c r="B649" t="s">
        <v>14</v>
      </c>
      <c r="C649">
        <v>2049</v>
      </c>
      <c r="D649" s="10">
        <v>401.23177893107101</v>
      </c>
      <c r="E649" t="s">
        <v>11</v>
      </c>
    </row>
    <row r="650" spans="1:5" x14ac:dyDescent="0.25">
      <c r="A650" t="s">
        <v>17</v>
      </c>
      <c r="B650" t="s">
        <v>14</v>
      </c>
      <c r="C650">
        <v>2050</v>
      </c>
      <c r="D650" s="10">
        <v>402.07999626400999</v>
      </c>
      <c r="E650" t="s">
        <v>11</v>
      </c>
    </row>
    <row r="651" spans="1:5" x14ac:dyDescent="0.25">
      <c r="A651" t="s">
        <v>17</v>
      </c>
      <c r="B651" t="s">
        <v>15</v>
      </c>
      <c r="C651">
        <v>2005</v>
      </c>
      <c r="D651" s="10">
        <v>8073.0877</v>
      </c>
      <c r="E651" t="s">
        <v>11</v>
      </c>
    </row>
    <row r="652" spans="1:5" x14ac:dyDescent="0.25">
      <c r="A652" t="s">
        <v>17</v>
      </c>
      <c r="B652" t="s">
        <v>15</v>
      </c>
      <c r="C652">
        <v>2006</v>
      </c>
      <c r="D652" s="10">
        <v>8114.2213000000002</v>
      </c>
      <c r="E652" t="s">
        <v>11</v>
      </c>
    </row>
    <row r="653" spans="1:5" x14ac:dyDescent="0.25">
      <c r="A653" t="s">
        <v>17</v>
      </c>
      <c r="B653" t="s">
        <v>15</v>
      </c>
      <c r="C653">
        <v>2007</v>
      </c>
      <c r="D653" s="10">
        <v>8454.8961999999992</v>
      </c>
      <c r="E653" t="s">
        <v>11</v>
      </c>
    </row>
    <row r="654" spans="1:5" x14ac:dyDescent="0.25">
      <c r="A654" t="s">
        <v>17</v>
      </c>
      <c r="B654" t="s">
        <v>15</v>
      </c>
      <c r="C654">
        <v>2008</v>
      </c>
      <c r="D654" s="10">
        <v>8273.25</v>
      </c>
      <c r="E654" t="s">
        <v>11</v>
      </c>
    </row>
    <row r="655" spans="1:5" x14ac:dyDescent="0.25">
      <c r="A655" t="s">
        <v>17</v>
      </c>
      <c r="B655" t="s">
        <v>15</v>
      </c>
      <c r="C655">
        <v>2009</v>
      </c>
      <c r="D655" s="10">
        <v>8020.0613999999996</v>
      </c>
      <c r="E655" t="s">
        <v>11</v>
      </c>
    </row>
    <row r="656" spans="1:5" x14ac:dyDescent="0.25">
      <c r="A656" t="s">
        <v>17</v>
      </c>
      <c r="B656" t="s">
        <v>15</v>
      </c>
      <c r="C656">
        <v>2010</v>
      </c>
      <c r="D656" s="10">
        <v>8257.3780999999999</v>
      </c>
      <c r="E656" t="s">
        <v>11</v>
      </c>
    </row>
    <row r="657" spans="1:5" x14ac:dyDescent="0.25">
      <c r="A657" t="s">
        <v>17</v>
      </c>
      <c r="B657" t="s">
        <v>15</v>
      </c>
      <c r="C657">
        <v>2011</v>
      </c>
      <c r="D657" s="10">
        <v>8514.6386000000002</v>
      </c>
      <c r="E657" t="s">
        <v>11</v>
      </c>
    </row>
    <row r="658" spans="1:5" x14ac:dyDescent="0.25">
      <c r="A658" t="s">
        <v>17</v>
      </c>
      <c r="B658" t="s">
        <v>15</v>
      </c>
      <c r="C658">
        <v>2012</v>
      </c>
      <c r="D658" s="10">
        <v>8682.2001</v>
      </c>
      <c r="E658" t="s">
        <v>11</v>
      </c>
    </row>
    <row r="659" spans="1:5" x14ac:dyDescent="0.25">
      <c r="A659" t="s">
        <v>17</v>
      </c>
      <c r="B659" t="s">
        <v>15</v>
      </c>
      <c r="C659">
        <v>2013</v>
      </c>
      <c r="D659" s="10">
        <v>8766.8138999999992</v>
      </c>
      <c r="E659" t="s">
        <v>11</v>
      </c>
    </row>
    <row r="660" spans="1:5" x14ac:dyDescent="0.25">
      <c r="A660" t="s">
        <v>17</v>
      </c>
      <c r="B660" t="s">
        <v>15</v>
      </c>
      <c r="C660">
        <v>2014</v>
      </c>
      <c r="D660" s="10">
        <v>8791.8361000000004</v>
      </c>
      <c r="E660" t="s">
        <v>11</v>
      </c>
    </row>
    <row r="661" spans="1:5" x14ac:dyDescent="0.25">
      <c r="A661" t="s">
        <v>17</v>
      </c>
      <c r="B661" t="s">
        <v>15</v>
      </c>
      <c r="C661">
        <v>2015</v>
      </c>
      <c r="D661" s="10">
        <v>8892.5840454545396</v>
      </c>
      <c r="E661" t="s">
        <v>11</v>
      </c>
    </row>
    <row r="662" spans="1:5" x14ac:dyDescent="0.25">
      <c r="A662" t="s">
        <v>17</v>
      </c>
      <c r="B662" t="s">
        <v>15</v>
      </c>
      <c r="C662">
        <v>2016</v>
      </c>
      <c r="D662" s="10">
        <v>8788.0658090909092</v>
      </c>
      <c r="E662" t="s">
        <v>11</v>
      </c>
    </row>
    <row r="663" spans="1:5" x14ac:dyDescent="0.25">
      <c r="A663" t="s">
        <v>17</v>
      </c>
      <c r="B663" t="s">
        <v>15</v>
      </c>
      <c r="C663">
        <v>2017</v>
      </c>
      <c r="D663" s="10">
        <v>8976.4063999999998</v>
      </c>
      <c r="E663" t="s">
        <v>11</v>
      </c>
    </row>
    <row r="664" spans="1:5" x14ac:dyDescent="0.25">
      <c r="A664" t="s">
        <v>17</v>
      </c>
      <c r="B664" t="s">
        <v>15</v>
      </c>
      <c r="C664">
        <v>2018</v>
      </c>
      <c r="D664" s="10">
        <v>9375.9519272727302</v>
      </c>
      <c r="E664" t="s">
        <v>11</v>
      </c>
    </row>
    <row r="665" spans="1:5" x14ac:dyDescent="0.25">
      <c r="A665" t="s">
        <v>17</v>
      </c>
      <c r="B665" t="s">
        <v>15</v>
      </c>
      <c r="C665">
        <v>2019</v>
      </c>
      <c r="D665" s="10">
        <v>9280.3717344276101</v>
      </c>
      <c r="E665" t="s">
        <v>11</v>
      </c>
    </row>
    <row r="666" spans="1:5" x14ac:dyDescent="0.25">
      <c r="A666" t="s">
        <v>17</v>
      </c>
      <c r="B666" t="s">
        <v>15</v>
      </c>
      <c r="C666">
        <v>2020</v>
      </c>
      <c r="D666" s="10">
        <v>8330.5420175715899</v>
      </c>
      <c r="E666" t="s">
        <v>11</v>
      </c>
    </row>
    <row r="667" spans="1:5" x14ac:dyDescent="0.25">
      <c r="A667" t="s">
        <v>17</v>
      </c>
      <c r="B667" t="s">
        <v>15</v>
      </c>
      <c r="C667">
        <v>2021</v>
      </c>
      <c r="D667" s="10">
        <v>8560.8744425735604</v>
      </c>
      <c r="E667" t="s">
        <v>11</v>
      </c>
    </row>
    <row r="668" spans="1:5" x14ac:dyDescent="0.25">
      <c r="A668" t="s">
        <v>17</v>
      </c>
      <c r="B668" t="s">
        <v>15</v>
      </c>
      <c r="C668">
        <v>2022</v>
      </c>
      <c r="D668" s="10">
        <v>8894.1383316780193</v>
      </c>
      <c r="E668" t="s">
        <v>11</v>
      </c>
    </row>
    <row r="669" spans="1:5" x14ac:dyDescent="0.25">
      <c r="A669" t="s">
        <v>17</v>
      </c>
      <c r="B669" t="s">
        <v>15</v>
      </c>
      <c r="C669">
        <v>2023</v>
      </c>
      <c r="D669" s="10">
        <v>9070.9037747316306</v>
      </c>
      <c r="E669" t="s">
        <v>11</v>
      </c>
    </row>
    <row r="670" spans="1:5" x14ac:dyDescent="0.25">
      <c r="A670" t="s">
        <v>17</v>
      </c>
      <c r="B670" t="s">
        <v>15</v>
      </c>
      <c r="C670">
        <v>2024</v>
      </c>
      <c r="D670" s="10">
        <v>8998.1711406917002</v>
      </c>
      <c r="E670" t="s">
        <v>11</v>
      </c>
    </row>
    <row r="671" spans="1:5" x14ac:dyDescent="0.25">
      <c r="A671" t="s">
        <v>17</v>
      </c>
      <c r="B671" t="s">
        <v>15</v>
      </c>
      <c r="C671">
        <v>2025</v>
      </c>
      <c r="D671" s="10">
        <v>8935.9508336641593</v>
      </c>
      <c r="E671" t="s">
        <v>11</v>
      </c>
    </row>
    <row r="672" spans="1:5" x14ac:dyDescent="0.25">
      <c r="A672" t="s">
        <v>17</v>
      </c>
      <c r="B672" t="s">
        <v>15</v>
      </c>
      <c r="C672">
        <v>2026</v>
      </c>
      <c r="D672" s="10">
        <v>8874.7722545349407</v>
      </c>
      <c r="E672" t="s">
        <v>11</v>
      </c>
    </row>
    <row r="673" spans="1:5" x14ac:dyDescent="0.25">
      <c r="A673" t="s">
        <v>17</v>
      </c>
      <c r="B673" t="s">
        <v>15</v>
      </c>
      <c r="C673">
        <v>2027</v>
      </c>
      <c r="D673" s="10">
        <v>8797.3258949316605</v>
      </c>
      <c r="E673" t="s">
        <v>11</v>
      </c>
    </row>
    <row r="674" spans="1:5" x14ac:dyDescent="0.25">
      <c r="A674" t="s">
        <v>17</v>
      </c>
      <c r="B674" t="s">
        <v>15</v>
      </c>
      <c r="C674">
        <v>2028</v>
      </c>
      <c r="D674" s="10">
        <v>8706.9376231923397</v>
      </c>
      <c r="E674" t="s">
        <v>11</v>
      </c>
    </row>
    <row r="675" spans="1:5" x14ac:dyDescent="0.25">
      <c r="A675" t="s">
        <v>17</v>
      </c>
      <c r="B675" t="s">
        <v>15</v>
      </c>
      <c r="C675">
        <v>2029</v>
      </c>
      <c r="D675" s="10">
        <v>8601.7474549923008</v>
      </c>
      <c r="E675" t="s">
        <v>11</v>
      </c>
    </row>
    <row r="676" spans="1:5" x14ac:dyDescent="0.25">
      <c r="A676" t="s">
        <v>17</v>
      </c>
      <c r="B676" t="s">
        <v>15</v>
      </c>
      <c r="C676">
        <v>2030</v>
      </c>
      <c r="D676" s="10">
        <v>8487.8907360805897</v>
      </c>
      <c r="E676" t="s">
        <v>11</v>
      </c>
    </row>
    <row r="677" spans="1:5" x14ac:dyDescent="0.25">
      <c r="A677" t="s">
        <v>17</v>
      </c>
      <c r="B677" t="s">
        <v>15</v>
      </c>
      <c r="C677">
        <v>2031</v>
      </c>
      <c r="D677" s="10">
        <v>8378.4481733640605</v>
      </c>
      <c r="E677" t="s">
        <v>11</v>
      </c>
    </row>
    <row r="678" spans="1:5" x14ac:dyDescent="0.25">
      <c r="A678" t="s">
        <v>17</v>
      </c>
      <c r="B678" t="s">
        <v>15</v>
      </c>
      <c r="C678">
        <v>2032</v>
      </c>
      <c r="D678" s="10">
        <v>8268.4841270938796</v>
      </c>
      <c r="E678" t="s">
        <v>11</v>
      </c>
    </row>
    <row r="679" spans="1:5" x14ac:dyDescent="0.25">
      <c r="A679" t="s">
        <v>17</v>
      </c>
      <c r="B679" t="s">
        <v>15</v>
      </c>
      <c r="C679">
        <v>2033</v>
      </c>
      <c r="D679" s="10">
        <v>8188.6611911836699</v>
      </c>
      <c r="E679" t="s">
        <v>11</v>
      </c>
    </row>
    <row r="680" spans="1:5" x14ac:dyDescent="0.25">
      <c r="A680" t="s">
        <v>17</v>
      </c>
      <c r="B680" t="s">
        <v>15</v>
      </c>
      <c r="C680">
        <v>2034</v>
      </c>
      <c r="D680" s="10">
        <v>8065.6012542565704</v>
      </c>
      <c r="E680" t="s">
        <v>11</v>
      </c>
    </row>
    <row r="681" spans="1:5" x14ac:dyDescent="0.25">
      <c r="A681" t="s">
        <v>17</v>
      </c>
      <c r="B681" t="s">
        <v>15</v>
      </c>
      <c r="C681">
        <v>2035</v>
      </c>
      <c r="D681" s="10">
        <v>8020.5093552668004</v>
      </c>
      <c r="E681" t="s">
        <v>11</v>
      </c>
    </row>
    <row r="682" spans="1:5" x14ac:dyDescent="0.25">
      <c r="A682" t="s">
        <v>17</v>
      </c>
      <c r="B682" t="s">
        <v>15</v>
      </c>
      <c r="C682">
        <v>2036</v>
      </c>
      <c r="D682" s="10">
        <v>7971.5054925245804</v>
      </c>
      <c r="E682" t="s">
        <v>11</v>
      </c>
    </row>
    <row r="683" spans="1:5" x14ac:dyDescent="0.25">
      <c r="A683" t="s">
        <v>17</v>
      </c>
      <c r="B683" t="s">
        <v>15</v>
      </c>
      <c r="C683">
        <v>2037</v>
      </c>
      <c r="D683" s="10">
        <v>7929.9746965152199</v>
      </c>
      <c r="E683" t="s">
        <v>11</v>
      </c>
    </row>
    <row r="684" spans="1:5" x14ac:dyDescent="0.25">
      <c r="A684" t="s">
        <v>17</v>
      </c>
      <c r="B684" t="s">
        <v>15</v>
      </c>
      <c r="C684">
        <v>2038</v>
      </c>
      <c r="D684" s="10">
        <v>7895.3477852693804</v>
      </c>
      <c r="E684" t="s">
        <v>11</v>
      </c>
    </row>
    <row r="685" spans="1:5" x14ac:dyDescent="0.25">
      <c r="A685" t="s">
        <v>17</v>
      </c>
      <c r="B685" t="s">
        <v>15</v>
      </c>
      <c r="C685">
        <v>2039</v>
      </c>
      <c r="D685" s="10">
        <v>7871.1361869968696</v>
      </c>
      <c r="E685" t="s">
        <v>11</v>
      </c>
    </row>
    <row r="686" spans="1:5" x14ac:dyDescent="0.25">
      <c r="A686" t="s">
        <v>17</v>
      </c>
      <c r="B686" t="s">
        <v>15</v>
      </c>
      <c r="C686">
        <v>2040</v>
      </c>
      <c r="D686" s="10">
        <v>7854.0003765865304</v>
      </c>
      <c r="E686" t="s">
        <v>11</v>
      </c>
    </row>
    <row r="687" spans="1:5" x14ac:dyDescent="0.25">
      <c r="A687" t="s">
        <v>17</v>
      </c>
      <c r="B687" t="s">
        <v>15</v>
      </c>
      <c r="C687">
        <v>2041</v>
      </c>
      <c r="D687" s="10">
        <v>7838.7985470363001</v>
      </c>
      <c r="E687" t="s">
        <v>11</v>
      </c>
    </row>
    <row r="688" spans="1:5" x14ac:dyDescent="0.25">
      <c r="A688" t="s">
        <v>17</v>
      </c>
      <c r="B688" t="s">
        <v>15</v>
      </c>
      <c r="C688">
        <v>2042</v>
      </c>
      <c r="D688" s="10">
        <v>7828.9640889739703</v>
      </c>
      <c r="E688" t="s">
        <v>11</v>
      </c>
    </row>
    <row r="689" spans="1:5" x14ac:dyDescent="0.25">
      <c r="A689" t="s">
        <v>17</v>
      </c>
      <c r="B689" t="s">
        <v>15</v>
      </c>
      <c r="C689">
        <v>2043</v>
      </c>
      <c r="D689" s="10">
        <v>7820.8838044184704</v>
      </c>
      <c r="E689" t="s">
        <v>11</v>
      </c>
    </row>
    <row r="690" spans="1:5" x14ac:dyDescent="0.25">
      <c r="A690" t="s">
        <v>17</v>
      </c>
      <c r="B690" t="s">
        <v>15</v>
      </c>
      <c r="C690">
        <v>2044</v>
      </c>
      <c r="D690" s="10">
        <v>7822.64221991052</v>
      </c>
      <c r="E690" t="s">
        <v>11</v>
      </c>
    </row>
    <row r="691" spans="1:5" x14ac:dyDescent="0.25">
      <c r="A691" t="s">
        <v>17</v>
      </c>
      <c r="B691" t="s">
        <v>15</v>
      </c>
      <c r="C691">
        <v>2045</v>
      </c>
      <c r="D691" s="10">
        <v>7828.9820898808202</v>
      </c>
      <c r="E691" t="s">
        <v>11</v>
      </c>
    </row>
    <row r="692" spans="1:5" x14ac:dyDescent="0.25">
      <c r="A692" t="s">
        <v>17</v>
      </c>
      <c r="B692" t="s">
        <v>15</v>
      </c>
      <c r="C692">
        <v>2046</v>
      </c>
      <c r="D692" s="10">
        <v>7845.5322168006396</v>
      </c>
      <c r="E692" t="s">
        <v>11</v>
      </c>
    </row>
    <row r="693" spans="1:5" x14ac:dyDescent="0.25">
      <c r="A693" t="s">
        <v>17</v>
      </c>
      <c r="B693" t="s">
        <v>15</v>
      </c>
      <c r="C693">
        <v>2047</v>
      </c>
      <c r="D693" s="10">
        <v>7865.8503077228197</v>
      </c>
      <c r="E693" t="s">
        <v>11</v>
      </c>
    </row>
    <row r="694" spans="1:5" x14ac:dyDescent="0.25">
      <c r="A694" t="s">
        <v>17</v>
      </c>
      <c r="B694" t="s">
        <v>15</v>
      </c>
      <c r="C694">
        <v>2048</v>
      </c>
      <c r="D694" s="10">
        <v>7893.0533624441596</v>
      </c>
      <c r="E694" t="s">
        <v>11</v>
      </c>
    </row>
    <row r="695" spans="1:5" x14ac:dyDescent="0.25">
      <c r="A695" t="s">
        <v>17</v>
      </c>
      <c r="B695" t="s">
        <v>15</v>
      </c>
      <c r="C695">
        <v>2049</v>
      </c>
      <c r="D695" s="10">
        <v>7929.2887210689296</v>
      </c>
      <c r="E695" t="s">
        <v>11</v>
      </c>
    </row>
    <row r="696" spans="1:5" x14ac:dyDescent="0.25">
      <c r="A696" t="s">
        <v>17</v>
      </c>
      <c r="B696" t="s">
        <v>15</v>
      </c>
      <c r="C696">
        <v>2050</v>
      </c>
      <c r="D696" s="10">
        <v>7969.1469037359902</v>
      </c>
      <c r="E696" t="s">
        <v>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0"/>
  <sheetViews>
    <sheetView workbookViewId="0"/>
  </sheetViews>
  <sheetFormatPr defaultColWidth="11.5703125" defaultRowHeight="15" x14ac:dyDescent="0.25"/>
  <sheetData>
    <row r="1" spans="1:4" x14ac:dyDescent="0.25">
      <c r="A1" s="15" t="s">
        <v>96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5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29</v>
      </c>
      <c r="B7" t="s">
        <v>97</v>
      </c>
      <c r="C7" s="9">
        <v>0.1</v>
      </c>
      <c r="D7" t="s">
        <v>98</v>
      </c>
    </row>
    <row r="8" spans="1:4" x14ac:dyDescent="0.25">
      <c r="A8" t="s">
        <v>29</v>
      </c>
      <c r="B8" t="s">
        <v>99</v>
      </c>
      <c r="C8" s="9">
        <v>8.9163415074270003E-2</v>
      </c>
      <c r="D8" t="s">
        <v>98</v>
      </c>
    </row>
    <row r="9" spans="1:4" x14ac:dyDescent="0.25">
      <c r="A9" t="s">
        <v>29</v>
      </c>
      <c r="B9" t="s">
        <v>100</v>
      </c>
      <c r="C9" s="9">
        <v>6.200585162286E-2</v>
      </c>
      <c r="D9" t="s">
        <v>98</v>
      </c>
    </row>
    <row r="10" spans="1:4" x14ac:dyDescent="0.25">
      <c r="A10" t="s">
        <v>29</v>
      </c>
      <c r="B10" t="s">
        <v>101</v>
      </c>
      <c r="C10" s="9">
        <v>4.3746732709149999E-2</v>
      </c>
      <c r="D10" t="s">
        <v>98</v>
      </c>
    </row>
    <row r="11" spans="1:4" x14ac:dyDescent="0.25">
      <c r="A11" t="s">
        <v>102</v>
      </c>
      <c r="B11" t="s">
        <v>97</v>
      </c>
      <c r="C11" s="9">
        <v>0.27731389465839001</v>
      </c>
      <c r="D11" t="s">
        <v>98</v>
      </c>
    </row>
    <row r="12" spans="1:4" x14ac:dyDescent="0.25">
      <c r="A12" t="s">
        <v>102</v>
      </c>
      <c r="B12" t="s">
        <v>99</v>
      </c>
      <c r="C12" s="9">
        <v>0.31613079639918001</v>
      </c>
      <c r="D12" t="s">
        <v>98</v>
      </c>
    </row>
    <row r="13" spans="1:4" x14ac:dyDescent="0.25">
      <c r="A13" t="s">
        <v>102</v>
      </c>
      <c r="B13" t="s">
        <v>100</v>
      </c>
      <c r="C13" s="9">
        <v>0.31489372280872002</v>
      </c>
      <c r="D13" t="s">
        <v>98</v>
      </c>
    </row>
    <row r="14" spans="1:4" x14ac:dyDescent="0.25">
      <c r="A14" t="s">
        <v>102</v>
      </c>
      <c r="B14" t="s">
        <v>101</v>
      </c>
      <c r="C14" s="9">
        <v>0.26257360591091999</v>
      </c>
      <c r="D14" t="s">
        <v>98</v>
      </c>
    </row>
    <row r="15" spans="1:4" x14ac:dyDescent="0.25">
      <c r="A15" t="s">
        <v>13</v>
      </c>
      <c r="B15" t="s">
        <v>97</v>
      </c>
      <c r="C15" s="9">
        <v>0</v>
      </c>
      <c r="D15" t="s">
        <v>98</v>
      </c>
    </row>
    <row r="16" spans="1:4" x14ac:dyDescent="0.25">
      <c r="A16" t="s">
        <v>13</v>
      </c>
      <c r="B16" t="s">
        <v>99</v>
      </c>
      <c r="C16" s="9">
        <v>1.02075865E-6</v>
      </c>
      <c r="D16" t="s">
        <v>98</v>
      </c>
    </row>
    <row r="17" spans="1:4" x14ac:dyDescent="0.25">
      <c r="A17" t="s">
        <v>13</v>
      </c>
      <c r="B17" t="s">
        <v>100</v>
      </c>
      <c r="C17" s="9">
        <v>2.0581599929999999E-4</v>
      </c>
      <c r="D17" t="s">
        <v>98</v>
      </c>
    </row>
    <row r="18" spans="1:4" x14ac:dyDescent="0.25">
      <c r="A18" t="s">
        <v>13</v>
      </c>
      <c r="B18" t="s">
        <v>101</v>
      </c>
      <c r="C18" s="9">
        <v>8.8716738284100004E-3</v>
      </c>
      <c r="D18" t="s">
        <v>98</v>
      </c>
    </row>
    <row r="19" spans="1:4" x14ac:dyDescent="0.25">
      <c r="A19" t="s">
        <v>103</v>
      </c>
      <c r="B19" t="s">
        <v>97</v>
      </c>
      <c r="C19" s="9">
        <v>0.50743188557203001</v>
      </c>
      <c r="D19" t="s">
        <v>98</v>
      </c>
    </row>
    <row r="20" spans="1:4" x14ac:dyDescent="0.25">
      <c r="A20" t="s">
        <v>103</v>
      </c>
      <c r="B20" t="s">
        <v>99</v>
      </c>
      <c r="C20" s="9">
        <v>0.42569608135112003</v>
      </c>
      <c r="D20" t="s">
        <v>98</v>
      </c>
    </row>
    <row r="21" spans="1:4" x14ac:dyDescent="0.25">
      <c r="A21" t="s">
        <v>103</v>
      </c>
      <c r="B21" t="s">
        <v>100</v>
      </c>
      <c r="C21" s="9">
        <v>0.30109865170091998</v>
      </c>
      <c r="D21" t="s">
        <v>98</v>
      </c>
    </row>
    <row r="22" spans="1:4" x14ac:dyDescent="0.25">
      <c r="A22" t="s">
        <v>103</v>
      </c>
      <c r="B22" t="s">
        <v>101</v>
      </c>
      <c r="C22" s="9">
        <v>0.17495028777161001</v>
      </c>
      <c r="D22" t="s">
        <v>98</v>
      </c>
    </row>
    <row r="23" spans="1:4" x14ac:dyDescent="0.25">
      <c r="A23" t="s">
        <v>104</v>
      </c>
      <c r="B23" t="s">
        <v>97</v>
      </c>
      <c r="C23" s="9">
        <v>5.9711013699529997E-2</v>
      </c>
      <c r="D23" t="s">
        <v>98</v>
      </c>
    </row>
    <row r="24" spans="1:4" x14ac:dyDescent="0.25">
      <c r="A24" t="s">
        <v>104</v>
      </c>
      <c r="B24" t="s">
        <v>99</v>
      </c>
      <c r="C24" s="9">
        <v>0.13222601398605999</v>
      </c>
      <c r="D24" t="s">
        <v>98</v>
      </c>
    </row>
    <row r="25" spans="1:4" x14ac:dyDescent="0.25">
      <c r="A25" t="s">
        <v>104</v>
      </c>
      <c r="B25" t="s">
        <v>100</v>
      </c>
      <c r="C25" s="9">
        <v>0.29979711777623003</v>
      </c>
      <c r="D25" t="s">
        <v>98</v>
      </c>
    </row>
    <row r="26" spans="1:4" x14ac:dyDescent="0.25">
      <c r="A26" t="s">
        <v>104</v>
      </c>
      <c r="B26" t="s">
        <v>101</v>
      </c>
      <c r="C26" s="9">
        <v>0.49787164455513</v>
      </c>
      <c r="D26" t="s">
        <v>98</v>
      </c>
    </row>
    <row r="27" spans="1:4" x14ac:dyDescent="0.25">
      <c r="A27" t="s">
        <v>105</v>
      </c>
      <c r="B27" t="s">
        <v>97</v>
      </c>
      <c r="C27" s="9">
        <v>5.5543206070049998E-2</v>
      </c>
      <c r="D27" t="s">
        <v>98</v>
      </c>
    </row>
    <row r="28" spans="1:4" x14ac:dyDescent="0.25">
      <c r="A28" t="s">
        <v>105</v>
      </c>
      <c r="B28" t="s">
        <v>99</v>
      </c>
      <c r="C28" s="9">
        <v>3.6782672430730003E-2</v>
      </c>
      <c r="D28" t="s">
        <v>98</v>
      </c>
    </row>
    <row r="29" spans="1:4" x14ac:dyDescent="0.25">
      <c r="A29" t="s">
        <v>105</v>
      </c>
      <c r="B29" t="s">
        <v>100</v>
      </c>
      <c r="C29" s="9">
        <v>2.1998840091979999E-2</v>
      </c>
      <c r="D29" t="s">
        <v>98</v>
      </c>
    </row>
    <row r="30" spans="1:4" x14ac:dyDescent="0.25">
      <c r="A30" t="s">
        <v>105</v>
      </c>
      <c r="B30" t="s">
        <v>101</v>
      </c>
      <c r="C30" s="9">
        <v>1.198605522477E-2</v>
      </c>
      <c r="D30" t="s">
        <v>98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6"/>
  <sheetViews>
    <sheetView workbookViewId="0"/>
  </sheetViews>
  <sheetFormatPr defaultColWidth="11.5703125" defaultRowHeight="15" x14ac:dyDescent="0.25"/>
  <sheetData>
    <row r="1" spans="1:5" x14ac:dyDescent="0.25">
      <c r="A1" s="15" t="s">
        <v>106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6</v>
      </c>
      <c r="B6" s="3" t="s">
        <v>4</v>
      </c>
      <c r="C6" s="3" t="s">
        <v>5</v>
      </c>
      <c r="D6" s="3" t="s">
        <v>7</v>
      </c>
      <c r="E6" s="3" t="s">
        <v>8</v>
      </c>
    </row>
    <row r="7" spans="1:5" x14ac:dyDescent="0.25">
      <c r="A7" t="s">
        <v>99</v>
      </c>
      <c r="B7" t="s">
        <v>17</v>
      </c>
      <c r="C7" t="s">
        <v>107</v>
      </c>
      <c r="D7" s="10">
        <v>157.9331</v>
      </c>
      <c r="E7" t="s">
        <v>11</v>
      </c>
    </row>
    <row r="8" spans="1:5" x14ac:dyDescent="0.25">
      <c r="A8" t="s">
        <v>99</v>
      </c>
      <c r="B8" t="s">
        <v>17</v>
      </c>
      <c r="C8" t="s">
        <v>10</v>
      </c>
      <c r="D8" s="10">
        <v>1376.836</v>
      </c>
      <c r="E8" t="s">
        <v>11</v>
      </c>
    </row>
    <row r="9" spans="1:5" x14ac:dyDescent="0.25">
      <c r="A9" t="s">
        <v>99</v>
      </c>
      <c r="B9" t="s">
        <v>17</v>
      </c>
      <c r="C9" t="s">
        <v>13</v>
      </c>
      <c r="D9" s="10">
        <v>5.91E-2</v>
      </c>
      <c r="E9" t="s">
        <v>11</v>
      </c>
    </row>
    <row r="10" spans="1:5" x14ac:dyDescent="0.25">
      <c r="A10" t="s">
        <v>99</v>
      </c>
      <c r="B10" t="s">
        <v>17</v>
      </c>
      <c r="C10" t="s">
        <v>103</v>
      </c>
      <c r="D10" s="10">
        <v>1259.4801</v>
      </c>
      <c r="E10" t="s">
        <v>11</v>
      </c>
    </row>
    <row r="11" spans="1:5" x14ac:dyDescent="0.25">
      <c r="A11" t="s">
        <v>99</v>
      </c>
      <c r="B11" t="s">
        <v>17</v>
      </c>
      <c r="C11" t="s">
        <v>54</v>
      </c>
      <c r="D11" s="10">
        <v>0</v>
      </c>
      <c r="E11" t="s">
        <v>11</v>
      </c>
    </row>
    <row r="12" spans="1:5" x14ac:dyDescent="0.25">
      <c r="A12" t="s">
        <v>99</v>
      </c>
      <c r="B12" t="s">
        <v>17</v>
      </c>
      <c r="C12" t="s">
        <v>108</v>
      </c>
      <c r="D12" s="10">
        <v>235.20400000000001</v>
      </c>
      <c r="E12" t="s">
        <v>11</v>
      </c>
    </row>
    <row r="13" spans="1:5" x14ac:dyDescent="0.25">
      <c r="A13" t="s">
        <v>99</v>
      </c>
      <c r="B13" t="s">
        <v>9</v>
      </c>
      <c r="C13" t="s">
        <v>107</v>
      </c>
      <c r="D13" s="10">
        <v>151.7193</v>
      </c>
      <c r="E13" t="s">
        <v>11</v>
      </c>
    </row>
    <row r="14" spans="1:5" x14ac:dyDescent="0.25">
      <c r="A14" t="s">
        <v>99</v>
      </c>
      <c r="B14" t="s">
        <v>9</v>
      </c>
      <c r="C14" t="s">
        <v>10</v>
      </c>
      <c r="D14" s="10">
        <v>1384.9663</v>
      </c>
      <c r="E14" t="s">
        <v>11</v>
      </c>
    </row>
    <row r="15" spans="1:5" x14ac:dyDescent="0.25">
      <c r="A15" t="s">
        <v>99</v>
      </c>
      <c r="B15" t="s">
        <v>9</v>
      </c>
      <c r="C15" t="s">
        <v>13</v>
      </c>
      <c r="D15" s="10">
        <v>4.1999999999999997E-3</v>
      </c>
      <c r="E15" t="s">
        <v>11</v>
      </c>
    </row>
    <row r="16" spans="1:5" x14ac:dyDescent="0.25">
      <c r="A16" t="s">
        <v>99</v>
      </c>
      <c r="B16" t="s">
        <v>9</v>
      </c>
      <c r="C16" t="s">
        <v>103</v>
      </c>
      <c r="D16" s="10">
        <v>1160.3055999999999</v>
      </c>
      <c r="E16" t="s">
        <v>11</v>
      </c>
    </row>
    <row r="17" spans="1:5" x14ac:dyDescent="0.25">
      <c r="A17" t="s">
        <v>99</v>
      </c>
      <c r="B17" t="s">
        <v>9</v>
      </c>
      <c r="C17" t="s">
        <v>54</v>
      </c>
      <c r="D17" s="10">
        <v>0</v>
      </c>
      <c r="E17" t="s">
        <v>11</v>
      </c>
    </row>
    <row r="18" spans="1:5" x14ac:dyDescent="0.25">
      <c r="A18" t="s">
        <v>99</v>
      </c>
      <c r="B18" t="s">
        <v>9</v>
      </c>
      <c r="C18" t="s">
        <v>108</v>
      </c>
      <c r="D18" s="10">
        <v>215.9957</v>
      </c>
      <c r="E18" t="s">
        <v>11</v>
      </c>
    </row>
    <row r="19" spans="1:5" x14ac:dyDescent="0.25">
      <c r="A19" t="s">
        <v>101</v>
      </c>
      <c r="B19" t="s">
        <v>17</v>
      </c>
      <c r="C19" t="s">
        <v>107</v>
      </c>
      <c r="D19" s="10">
        <v>134.41900000000001</v>
      </c>
      <c r="E19" t="s">
        <v>11</v>
      </c>
    </row>
    <row r="20" spans="1:5" x14ac:dyDescent="0.25">
      <c r="A20" t="s">
        <v>101</v>
      </c>
      <c r="B20" t="s">
        <v>17</v>
      </c>
      <c r="C20" t="s">
        <v>10</v>
      </c>
      <c r="D20" s="10">
        <v>1696.3395</v>
      </c>
      <c r="E20" t="s">
        <v>11</v>
      </c>
    </row>
    <row r="21" spans="1:5" x14ac:dyDescent="0.25">
      <c r="A21" t="s">
        <v>101</v>
      </c>
      <c r="B21" t="s">
        <v>17</v>
      </c>
      <c r="C21" t="s">
        <v>13</v>
      </c>
      <c r="D21" s="10">
        <v>5.3199999999999997E-2</v>
      </c>
      <c r="E21" t="s">
        <v>11</v>
      </c>
    </row>
    <row r="22" spans="1:5" x14ac:dyDescent="0.25">
      <c r="A22" t="s">
        <v>101</v>
      </c>
      <c r="B22" t="s">
        <v>17</v>
      </c>
      <c r="C22" t="s">
        <v>103</v>
      </c>
      <c r="D22" s="10">
        <v>1174.1919</v>
      </c>
      <c r="E22" t="s">
        <v>11</v>
      </c>
    </row>
    <row r="23" spans="1:5" x14ac:dyDescent="0.25">
      <c r="A23" t="s">
        <v>101</v>
      </c>
      <c r="B23" t="s">
        <v>17</v>
      </c>
      <c r="C23" t="s">
        <v>54</v>
      </c>
      <c r="D23" s="10">
        <v>0</v>
      </c>
      <c r="E23" t="s">
        <v>11</v>
      </c>
    </row>
    <row r="24" spans="1:5" x14ac:dyDescent="0.25">
      <c r="A24" t="s">
        <v>101</v>
      </c>
      <c r="B24" t="s">
        <v>17</v>
      </c>
      <c r="C24" t="s">
        <v>108</v>
      </c>
      <c r="D24" s="10">
        <v>275.44540000000001</v>
      </c>
      <c r="E24" t="s">
        <v>11</v>
      </c>
    </row>
    <row r="25" spans="1:5" x14ac:dyDescent="0.25">
      <c r="A25" t="s">
        <v>101</v>
      </c>
      <c r="B25" t="s">
        <v>9</v>
      </c>
      <c r="C25" t="s">
        <v>107</v>
      </c>
      <c r="D25" s="10">
        <v>85.510199999999998</v>
      </c>
      <c r="E25" t="s">
        <v>11</v>
      </c>
    </row>
    <row r="26" spans="1:5" x14ac:dyDescent="0.25">
      <c r="A26" t="s">
        <v>101</v>
      </c>
      <c r="B26" t="s">
        <v>9</v>
      </c>
      <c r="C26" t="s">
        <v>10</v>
      </c>
      <c r="D26" s="10">
        <v>1707.2119</v>
      </c>
      <c r="E26" t="s">
        <v>11</v>
      </c>
    </row>
    <row r="27" spans="1:5" x14ac:dyDescent="0.25">
      <c r="A27" t="s">
        <v>101</v>
      </c>
      <c r="B27" t="s">
        <v>9</v>
      </c>
      <c r="C27" t="s">
        <v>13</v>
      </c>
      <c r="D27" s="10">
        <v>52.035800000000002</v>
      </c>
      <c r="E27" t="s">
        <v>11</v>
      </c>
    </row>
    <row r="28" spans="1:5" x14ac:dyDescent="0.25">
      <c r="A28" t="s">
        <v>101</v>
      </c>
      <c r="B28" t="s">
        <v>9</v>
      </c>
      <c r="C28" t="s">
        <v>103</v>
      </c>
      <c r="D28" s="10">
        <v>344.91489999999999</v>
      </c>
      <c r="E28" t="s">
        <v>11</v>
      </c>
    </row>
    <row r="29" spans="1:5" x14ac:dyDescent="0.25">
      <c r="A29" t="s">
        <v>101</v>
      </c>
      <c r="B29" t="s">
        <v>9</v>
      </c>
      <c r="C29" t="s">
        <v>54</v>
      </c>
      <c r="D29" s="10">
        <v>0</v>
      </c>
      <c r="E29" t="s">
        <v>11</v>
      </c>
    </row>
    <row r="30" spans="1:5" x14ac:dyDescent="0.25">
      <c r="A30" t="s">
        <v>101</v>
      </c>
      <c r="B30" t="s">
        <v>9</v>
      </c>
      <c r="C30" t="s">
        <v>108</v>
      </c>
      <c r="D30" s="10">
        <v>200.30289999999999</v>
      </c>
      <c r="E30" t="s">
        <v>11</v>
      </c>
    </row>
    <row r="31" spans="1:5" x14ac:dyDescent="0.25">
      <c r="A31" t="s">
        <v>97</v>
      </c>
      <c r="B31" t="s">
        <v>97</v>
      </c>
      <c r="C31" t="s">
        <v>107</v>
      </c>
      <c r="D31" s="10">
        <v>155.86170000000001</v>
      </c>
      <c r="E31" t="s">
        <v>11</v>
      </c>
    </row>
    <row r="32" spans="1:5" x14ac:dyDescent="0.25">
      <c r="A32" t="s">
        <v>97</v>
      </c>
      <c r="B32" t="s">
        <v>97</v>
      </c>
      <c r="C32" t="s">
        <v>10</v>
      </c>
      <c r="D32" s="10">
        <v>1139.7180000000001</v>
      </c>
      <c r="E32" t="s">
        <v>11</v>
      </c>
    </row>
    <row r="33" spans="1:5" x14ac:dyDescent="0.25">
      <c r="A33" t="s">
        <v>97</v>
      </c>
      <c r="B33" t="s">
        <v>97</v>
      </c>
      <c r="C33" t="s">
        <v>13</v>
      </c>
      <c r="D33" s="10">
        <v>6.4600000000000005E-2</v>
      </c>
      <c r="E33" t="s">
        <v>11</v>
      </c>
    </row>
    <row r="34" spans="1:5" x14ac:dyDescent="0.25">
      <c r="A34" t="s">
        <v>97</v>
      </c>
      <c r="B34" t="s">
        <v>97</v>
      </c>
      <c r="C34" t="s">
        <v>103</v>
      </c>
      <c r="D34" s="10">
        <v>1375.2737</v>
      </c>
      <c r="E34" t="s">
        <v>11</v>
      </c>
    </row>
    <row r="35" spans="1:5" x14ac:dyDescent="0.25">
      <c r="A35" t="s">
        <v>97</v>
      </c>
      <c r="B35" t="s">
        <v>97</v>
      </c>
      <c r="C35" t="s">
        <v>54</v>
      </c>
      <c r="D35" s="10">
        <v>0</v>
      </c>
      <c r="E35" t="s">
        <v>11</v>
      </c>
    </row>
    <row r="36" spans="1:5" x14ac:dyDescent="0.25">
      <c r="A36" t="s">
        <v>97</v>
      </c>
      <c r="B36" t="s">
        <v>97</v>
      </c>
      <c r="C36" t="s">
        <v>108</v>
      </c>
      <c r="D36" s="10">
        <v>232.84809999999999</v>
      </c>
      <c r="E36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5"/>
  <sheetViews>
    <sheetView workbookViewId="0"/>
  </sheetViews>
  <sheetFormatPr defaultColWidth="11.5703125" defaultRowHeight="15" x14ac:dyDescent="0.25"/>
  <sheetData>
    <row r="1" spans="1:4" x14ac:dyDescent="0.25">
      <c r="A1" s="15" t="s">
        <v>109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110</v>
      </c>
      <c r="B7">
        <v>2030</v>
      </c>
      <c r="C7" s="10">
        <v>0</v>
      </c>
      <c r="D7" t="s">
        <v>36</v>
      </c>
    </row>
    <row r="8" spans="1:4" x14ac:dyDescent="0.25">
      <c r="A8" t="s">
        <v>111</v>
      </c>
      <c r="B8">
        <v>2030</v>
      </c>
      <c r="C8" s="10">
        <v>8.9700000000000002E-2</v>
      </c>
      <c r="D8" t="s">
        <v>36</v>
      </c>
    </row>
    <row r="9" spans="1:4" x14ac:dyDescent="0.25">
      <c r="A9" t="s">
        <v>112</v>
      </c>
      <c r="B9">
        <v>2030</v>
      </c>
      <c r="C9" s="10">
        <v>5.7484000000000002</v>
      </c>
      <c r="D9" t="s">
        <v>36</v>
      </c>
    </row>
    <row r="10" spans="1:4" x14ac:dyDescent="0.25">
      <c r="A10" t="s">
        <v>110</v>
      </c>
      <c r="B10">
        <v>2040</v>
      </c>
      <c r="C10" s="10">
        <v>2.4121000000000001</v>
      </c>
      <c r="D10" t="s">
        <v>36</v>
      </c>
    </row>
    <row r="11" spans="1:4" x14ac:dyDescent="0.25">
      <c r="A11" t="s">
        <v>111</v>
      </c>
      <c r="B11">
        <v>2040</v>
      </c>
      <c r="C11" s="10">
        <v>7.1832000000000003</v>
      </c>
      <c r="D11" t="s">
        <v>36</v>
      </c>
    </row>
    <row r="12" spans="1:4" x14ac:dyDescent="0.25">
      <c r="A12" t="s">
        <v>112</v>
      </c>
      <c r="B12">
        <v>2040</v>
      </c>
      <c r="C12" s="10">
        <v>14.518000000000001</v>
      </c>
      <c r="D12" t="s">
        <v>36</v>
      </c>
    </row>
    <row r="13" spans="1:4" x14ac:dyDescent="0.25">
      <c r="A13" t="s">
        <v>110</v>
      </c>
      <c r="B13">
        <v>2050</v>
      </c>
      <c r="C13" s="10">
        <v>1.587</v>
      </c>
      <c r="D13" t="s">
        <v>36</v>
      </c>
    </row>
    <row r="14" spans="1:4" x14ac:dyDescent="0.25">
      <c r="A14" t="s">
        <v>111</v>
      </c>
      <c r="B14">
        <v>2050</v>
      </c>
      <c r="C14" s="10">
        <v>8.8285999999999998</v>
      </c>
      <c r="D14" t="s">
        <v>36</v>
      </c>
    </row>
    <row r="15" spans="1:4" x14ac:dyDescent="0.25">
      <c r="A15" t="s">
        <v>112</v>
      </c>
      <c r="B15">
        <v>2050</v>
      </c>
      <c r="C15" s="10">
        <v>14.1363</v>
      </c>
      <c r="D15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44"/>
  <sheetViews>
    <sheetView workbookViewId="0"/>
  </sheetViews>
  <sheetFormatPr defaultColWidth="11.5703125" defaultRowHeight="15" x14ac:dyDescent="0.25"/>
  <cols>
    <col min="1" max="1" width="45.7109375" bestFit="1" customWidth="1"/>
  </cols>
  <sheetData>
    <row r="1" spans="1:4" x14ac:dyDescent="0.25">
      <c r="A1" s="15" t="s">
        <v>113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5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114</v>
      </c>
      <c r="B7">
        <v>2005</v>
      </c>
      <c r="C7" s="10">
        <v>43.576023999999997</v>
      </c>
      <c r="D7" t="s">
        <v>115</v>
      </c>
    </row>
    <row r="8" spans="1:4" x14ac:dyDescent="0.25">
      <c r="A8" t="s">
        <v>114</v>
      </c>
      <c r="B8">
        <v>2006</v>
      </c>
      <c r="C8" s="10">
        <v>41.2288213</v>
      </c>
      <c r="D8" t="s">
        <v>115</v>
      </c>
    </row>
    <row r="9" spans="1:4" x14ac:dyDescent="0.25">
      <c r="A9" t="s">
        <v>114</v>
      </c>
      <c r="B9">
        <v>2007</v>
      </c>
      <c r="C9" s="10">
        <v>40.288247800000001</v>
      </c>
      <c r="D9" t="s">
        <v>115</v>
      </c>
    </row>
    <row r="10" spans="1:4" x14ac:dyDescent="0.25">
      <c r="A10" t="s">
        <v>114</v>
      </c>
      <c r="B10">
        <v>2008</v>
      </c>
      <c r="C10" s="10">
        <v>40.014782099999998</v>
      </c>
      <c r="D10" t="s">
        <v>115</v>
      </c>
    </row>
    <row r="11" spans="1:4" x14ac:dyDescent="0.25">
      <c r="A11" t="s">
        <v>114</v>
      </c>
      <c r="B11">
        <v>2009</v>
      </c>
      <c r="C11" s="10">
        <v>40.503830700000002</v>
      </c>
      <c r="D11" t="s">
        <v>115</v>
      </c>
    </row>
    <row r="12" spans="1:4" x14ac:dyDescent="0.25">
      <c r="A12" t="s">
        <v>114</v>
      </c>
      <c r="B12">
        <v>2010</v>
      </c>
      <c r="C12" s="10">
        <v>39.239584999999998</v>
      </c>
      <c r="D12" t="s">
        <v>115</v>
      </c>
    </row>
    <row r="13" spans="1:4" x14ac:dyDescent="0.25">
      <c r="A13" t="s">
        <v>114</v>
      </c>
      <c r="B13">
        <v>2011</v>
      </c>
      <c r="C13" s="10">
        <v>37.943405800000001</v>
      </c>
      <c r="D13" t="s">
        <v>115</v>
      </c>
    </row>
    <row r="14" spans="1:4" x14ac:dyDescent="0.25">
      <c r="A14" t="s">
        <v>114</v>
      </c>
      <c r="B14">
        <v>2012</v>
      </c>
      <c r="C14" s="10">
        <v>37.540713699999998</v>
      </c>
      <c r="D14" t="s">
        <v>115</v>
      </c>
    </row>
    <row r="15" spans="1:4" x14ac:dyDescent="0.25">
      <c r="A15" t="s">
        <v>114</v>
      </c>
      <c r="B15">
        <v>2013</v>
      </c>
      <c r="C15" s="10">
        <v>38.491406099999999</v>
      </c>
      <c r="D15" t="s">
        <v>115</v>
      </c>
    </row>
    <row r="16" spans="1:4" x14ac:dyDescent="0.25">
      <c r="A16" t="s">
        <v>114</v>
      </c>
      <c r="B16">
        <v>2014</v>
      </c>
      <c r="C16" s="10">
        <v>38.583553899999998</v>
      </c>
      <c r="D16" t="s">
        <v>115</v>
      </c>
    </row>
    <row r="17" spans="1:4" x14ac:dyDescent="0.25">
      <c r="A17" t="s">
        <v>114</v>
      </c>
      <c r="B17">
        <v>2015</v>
      </c>
      <c r="C17" s="10">
        <v>38.413274700000002</v>
      </c>
      <c r="D17" t="s">
        <v>115</v>
      </c>
    </row>
    <row r="18" spans="1:4" x14ac:dyDescent="0.25">
      <c r="A18" t="s">
        <v>114</v>
      </c>
      <c r="B18">
        <v>2016</v>
      </c>
      <c r="C18" s="10">
        <v>37.771606400000003</v>
      </c>
      <c r="D18" t="s">
        <v>115</v>
      </c>
    </row>
    <row r="19" spans="1:4" x14ac:dyDescent="0.25">
      <c r="A19" t="s">
        <v>114</v>
      </c>
      <c r="B19">
        <v>2017</v>
      </c>
      <c r="C19" s="10">
        <v>39.421531199999997</v>
      </c>
      <c r="D19" t="s">
        <v>115</v>
      </c>
    </row>
    <row r="20" spans="1:4" x14ac:dyDescent="0.25">
      <c r="A20" t="s">
        <v>114</v>
      </c>
      <c r="B20">
        <v>2018</v>
      </c>
      <c r="C20" s="10">
        <v>40.471386299999999</v>
      </c>
      <c r="D20" t="s">
        <v>115</v>
      </c>
    </row>
    <row r="21" spans="1:4" x14ac:dyDescent="0.25">
      <c r="A21" t="s">
        <v>114</v>
      </c>
      <c r="B21">
        <v>2019</v>
      </c>
      <c r="C21" s="10">
        <v>40.508446900000003</v>
      </c>
      <c r="D21" t="s">
        <v>115</v>
      </c>
    </row>
    <row r="22" spans="1:4" x14ac:dyDescent="0.25">
      <c r="A22" t="s">
        <v>114</v>
      </c>
      <c r="B22">
        <v>2020</v>
      </c>
      <c r="C22" s="10">
        <v>40.9063631</v>
      </c>
      <c r="D22" t="s">
        <v>115</v>
      </c>
    </row>
    <row r="23" spans="1:4" x14ac:dyDescent="0.25">
      <c r="A23" t="s">
        <v>114</v>
      </c>
      <c r="B23">
        <v>2021</v>
      </c>
      <c r="C23" s="10">
        <v>41.595240500000003</v>
      </c>
      <c r="D23" t="s">
        <v>115</v>
      </c>
    </row>
    <row r="24" spans="1:4" x14ac:dyDescent="0.25">
      <c r="A24" t="s">
        <v>114</v>
      </c>
      <c r="B24">
        <v>2022</v>
      </c>
      <c r="C24" s="10">
        <v>41.531975899999999</v>
      </c>
      <c r="D24" t="s">
        <v>115</v>
      </c>
    </row>
    <row r="25" spans="1:4" x14ac:dyDescent="0.25">
      <c r="A25" t="s">
        <v>114</v>
      </c>
      <c r="B25">
        <v>2023</v>
      </c>
      <c r="C25" s="10">
        <v>41.596522</v>
      </c>
      <c r="D25" t="s">
        <v>115</v>
      </c>
    </row>
    <row r="26" spans="1:4" x14ac:dyDescent="0.25">
      <c r="A26" t="s">
        <v>114</v>
      </c>
      <c r="B26">
        <v>2024</v>
      </c>
      <c r="C26" s="10">
        <v>42.543114199999998</v>
      </c>
      <c r="D26" t="s">
        <v>115</v>
      </c>
    </row>
    <row r="27" spans="1:4" x14ac:dyDescent="0.25">
      <c r="A27" t="s">
        <v>114</v>
      </c>
      <c r="B27">
        <v>2025</v>
      </c>
      <c r="C27" s="10">
        <v>43.7462132</v>
      </c>
      <c r="D27" t="s">
        <v>115</v>
      </c>
    </row>
    <row r="28" spans="1:4" x14ac:dyDescent="0.25">
      <c r="A28" t="s">
        <v>114</v>
      </c>
      <c r="B28">
        <v>2026</v>
      </c>
      <c r="C28" s="10">
        <v>43.526361899999998</v>
      </c>
      <c r="D28" t="s">
        <v>115</v>
      </c>
    </row>
    <row r="29" spans="1:4" x14ac:dyDescent="0.25">
      <c r="A29" t="s">
        <v>114</v>
      </c>
      <c r="B29">
        <v>2027</v>
      </c>
      <c r="C29" s="10">
        <v>44.162649700000003</v>
      </c>
      <c r="D29" t="s">
        <v>115</v>
      </c>
    </row>
    <row r="30" spans="1:4" x14ac:dyDescent="0.25">
      <c r="A30" t="s">
        <v>114</v>
      </c>
      <c r="B30">
        <v>2028</v>
      </c>
      <c r="C30" s="10">
        <v>44.860094699999998</v>
      </c>
      <c r="D30" t="s">
        <v>115</v>
      </c>
    </row>
    <row r="31" spans="1:4" x14ac:dyDescent="0.25">
      <c r="A31" t="s">
        <v>114</v>
      </c>
      <c r="B31">
        <v>2029</v>
      </c>
      <c r="C31" s="10">
        <v>45.652597100000001</v>
      </c>
      <c r="D31" t="s">
        <v>115</v>
      </c>
    </row>
    <row r="32" spans="1:4" x14ac:dyDescent="0.25">
      <c r="A32" t="s">
        <v>114</v>
      </c>
      <c r="B32">
        <v>2030</v>
      </c>
      <c r="C32" s="10">
        <v>46.460442</v>
      </c>
      <c r="D32" t="s">
        <v>115</v>
      </c>
    </row>
    <row r="33" spans="1:4" x14ac:dyDescent="0.25">
      <c r="A33" t="s">
        <v>114</v>
      </c>
      <c r="B33">
        <v>2031</v>
      </c>
      <c r="C33" s="10">
        <v>47.114867500000003</v>
      </c>
      <c r="D33" t="s">
        <v>115</v>
      </c>
    </row>
    <row r="34" spans="1:4" x14ac:dyDescent="0.25">
      <c r="A34" t="s">
        <v>114</v>
      </c>
      <c r="B34">
        <v>2032</v>
      </c>
      <c r="C34" s="10">
        <v>47.570973600000002</v>
      </c>
      <c r="D34" t="s">
        <v>115</v>
      </c>
    </row>
    <row r="35" spans="1:4" x14ac:dyDescent="0.25">
      <c r="A35" t="s">
        <v>114</v>
      </c>
      <c r="B35">
        <v>2033</v>
      </c>
      <c r="C35" s="10">
        <v>48.035012799999997</v>
      </c>
      <c r="D35" t="s">
        <v>115</v>
      </c>
    </row>
    <row r="36" spans="1:4" x14ac:dyDescent="0.25">
      <c r="A36" t="s">
        <v>114</v>
      </c>
      <c r="B36">
        <v>2034</v>
      </c>
      <c r="C36" s="10">
        <v>48.451164900000002</v>
      </c>
      <c r="D36" t="s">
        <v>115</v>
      </c>
    </row>
    <row r="37" spans="1:4" x14ac:dyDescent="0.25">
      <c r="A37" t="s">
        <v>114</v>
      </c>
      <c r="B37">
        <v>2035</v>
      </c>
      <c r="C37" s="10">
        <v>49.064634499999997</v>
      </c>
      <c r="D37" t="s">
        <v>115</v>
      </c>
    </row>
    <row r="38" spans="1:4" x14ac:dyDescent="0.25">
      <c r="A38" t="s">
        <v>114</v>
      </c>
      <c r="B38">
        <v>2036</v>
      </c>
      <c r="C38" s="10">
        <v>49.695481600000001</v>
      </c>
      <c r="D38" t="s">
        <v>115</v>
      </c>
    </row>
    <row r="39" spans="1:4" x14ac:dyDescent="0.25">
      <c r="A39" t="s">
        <v>114</v>
      </c>
      <c r="B39">
        <v>2037</v>
      </c>
      <c r="C39" s="10">
        <v>50.256225800000003</v>
      </c>
      <c r="D39" t="s">
        <v>115</v>
      </c>
    </row>
    <row r="40" spans="1:4" x14ac:dyDescent="0.25">
      <c r="A40" t="s">
        <v>114</v>
      </c>
      <c r="B40">
        <v>2038</v>
      </c>
      <c r="C40" s="10">
        <v>50.782373300000003</v>
      </c>
      <c r="D40" t="s">
        <v>115</v>
      </c>
    </row>
    <row r="41" spans="1:4" x14ac:dyDescent="0.25">
      <c r="A41" t="s">
        <v>114</v>
      </c>
      <c r="B41">
        <v>2039</v>
      </c>
      <c r="C41" s="10">
        <v>51.3782839</v>
      </c>
      <c r="D41" t="s">
        <v>115</v>
      </c>
    </row>
    <row r="42" spans="1:4" x14ac:dyDescent="0.25">
      <c r="A42" t="s">
        <v>114</v>
      </c>
      <c r="B42">
        <v>2040</v>
      </c>
      <c r="C42" s="10">
        <v>51.911650700000003</v>
      </c>
      <c r="D42" t="s">
        <v>115</v>
      </c>
    </row>
    <row r="43" spans="1:4" x14ac:dyDescent="0.25">
      <c r="A43" t="s">
        <v>114</v>
      </c>
      <c r="B43">
        <v>2041</v>
      </c>
      <c r="C43" s="10">
        <v>52.617804700000001</v>
      </c>
      <c r="D43" t="s">
        <v>115</v>
      </c>
    </row>
    <row r="44" spans="1:4" x14ac:dyDescent="0.25">
      <c r="A44" t="s">
        <v>114</v>
      </c>
      <c r="B44">
        <v>2042</v>
      </c>
      <c r="C44" s="10">
        <v>53.203127899999998</v>
      </c>
      <c r="D44" t="s">
        <v>115</v>
      </c>
    </row>
    <row r="45" spans="1:4" x14ac:dyDescent="0.25">
      <c r="A45" t="s">
        <v>114</v>
      </c>
      <c r="B45">
        <v>2043</v>
      </c>
      <c r="C45" s="10">
        <v>53.8183948</v>
      </c>
      <c r="D45" t="s">
        <v>115</v>
      </c>
    </row>
    <row r="46" spans="1:4" x14ac:dyDescent="0.25">
      <c r="A46" t="s">
        <v>114</v>
      </c>
      <c r="B46">
        <v>2044</v>
      </c>
      <c r="C46" s="10">
        <v>54.326191899999998</v>
      </c>
      <c r="D46" t="s">
        <v>115</v>
      </c>
    </row>
    <row r="47" spans="1:4" x14ac:dyDescent="0.25">
      <c r="A47" t="s">
        <v>114</v>
      </c>
      <c r="B47">
        <v>2045</v>
      </c>
      <c r="C47" s="10">
        <v>54.807406800000003</v>
      </c>
      <c r="D47" t="s">
        <v>115</v>
      </c>
    </row>
    <row r="48" spans="1:4" x14ac:dyDescent="0.25">
      <c r="A48" t="s">
        <v>114</v>
      </c>
      <c r="B48">
        <v>2046</v>
      </c>
      <c r="C48" s="10">
        <v>55.302714999999999</v>
      </c>
      <c r="D48" t="s">
        <v>115</v>
      </c>
    </row>
    <row r="49" spans="1:4" x14ac:dyDescent="0.25">
      <c r="A49" t="s">
        <v>114</v>
      </c>
      <c r="B49">
        <v>2047</v>
      </c>
      <c r="C49" s="10">
        <v>55.6957515</v>
      </c>
      <c r="D49" t="s">
        <v>115</v>
      </c>
    </row>
    <row r="50" spans="1:4" x14ac:dyDescent="0.25">
      <c r="A50" t="s">
        <v>114</v>
      </c>
      <c r="B50">
        <v>2048</v>
      </c>
      <c r="C50" s="10">
        <v>56.129744700000003</v>
      </c>
      <c r="D50" t="s">
        <v>115</v>
      </c>
    </row>
    <row r="51" spans="1:4" x14ac:dyDescent="0.25">
      <c r="A51" t="s">
        <v>114</v>
      </c>
      <c r="B51">
        <v>2049</v>
      </c>
      <c r="C51" s="10">
        <v>56.496161700000002</v>
      </c>
      <c r="D51" t="s">
        <v>115</v>
      </c>
    </row>
    <row r="52" spans="1:4" x14ac:dyDescent="0.25">
      <c r="A52" t="s">
        <v>114</v>
      </c>
      <c r="B52">
        <v>2050</v>
      </c>
      <c r="C52" s="10">
        <v>56.826702599999997</v>
      </c>
      <c r="D52" t="s">
        <v>115</v>
      </c>
    </row>
    <row r="53" spans="1:4" x14ac:dyDescent="0.25">
      <c r="A53" t="s">
        <v>14</v>
      </c>
      <c r="B53">
        <v>2005</v>
      </c>
      <c r="C53" s="10">
        <v>0</v>
      </c>
      <c r="D53" t="s">
        <v>115</v>
      </c>
    </row>
    <row r="54" spans="1:4" x14ac:dyDescent="0.25">
      <c r="A54" t="s">
        <v>14</v>
      </c>
      <c r="B54">
        <v>2006</v>
      </c>
      <c r="C54" s="10">
        <v>0</v>
      </c>
      <c r="D54" t="s">
        <v>115</v>
      </c>
    </row>
    <row r="55" spans="1:4" x14ac:dyDescent="0.25">
      <c r="A55" t="s">
        <v>14</v>
      </c>
      <c r="B55">
        <v>2007</v>
      </c>
      <c r="C55" s="10">
        <v>0</v>
      </c>
      <c r="D55" t="s">
        <v>115</v>
      </c>
    </row>
    <row r="56" spans="1:4" x14ac:dyDescent="0.25">
      <c r="A56" t="s">
        <v>14</v>
      </c>
      <c r="B56">
        <v>2008</v>
      </c>
      <c r="C56" s="10">
        <v>0</v>
      </c>
      <c r="D56" t="s">
        <v>115</v>
      </c>
    </row>
    <row r="57" spans="1:4" x14ac:dyDescent="0.25">
      <c r="A57" t="s">
        <v>14</v>
      </c>
      <c r="B57">
        <v>2009</v>
      </c>
      <c r="C57" s="10">
        <v>0</v>
      </c>
      <c r="D57" t="s">
        <v>115</v>
      </c>
    </row>
    <row r="58" spans="1:4" x14ac:dyDescent="0.25">
      <c r="A58" t="s">
        <v>14</v>
      </c>
      <c r="B58">
        <v>2010</v>
      </c>
      <c r="C58" s="10">
        <v>0</v>
      </c>
      <c r="D58" t="s">
        <v>115</v>
      </c>
    </row>
    <row r="59" spans="1:4" x14ac:dyDescent="0.25">
      <c r="A59" t="s">
        <v>14</v>
      </c>
      <c r="B59">
        <v>2011</v>
      </c>
      <c r="C59" s="10">
        <v>0</v>
      </c>
      <c r="D59" t="s">
        <v>115</v>
      </c>
    </row>
    <row r="60" spans="1:4" x14ac:dyDescent="0.25">
      <c r="A60" t="s">
        <v>14</v>
      </c>
      <c r="B60">
        <v>2012</v>
      </c>
      <c r="C60" s="10">
        <v>0</v>
      </c>
      <c r="D60" t="s">
        <v>115</v>
      </c>
    </row>
    <row r="61" spans="1:4" x14ac:dyDescent="0.25">
      <c r="A61" t="s">
        <v>14</v>
      </c>
      <c r="B61">
        <v>2013</v>
      </c>
      <c r="C61" s="10">
        <v>0</v>
      </c>
      <c r="D61" t="s">
        <v>115</v>
      </c>
    </row>
    <row r="62" spans="1:4" x14ac:dyDescent="0.25">
      <c r="A62" t="s">
        <v>14</v>
      </c>
      <c r="B62">
        <v>2014</v>
      </c>
      <c r="C62" s="10">
        <v>0</v>
      </c>
      <c r="D62" t="s">
        <v>115</v>
      </c>
    </row>
    <row r="63" spans="1:4" x14ac:dyDescent="0.25">
      <c r="A63" t="s">
        <v>14</v>
      </c>
      <c r="B63">
        <v>2015</v>
      </c>
      <c r="C63" s="10">
        <v>0</v>
      </c>
      <c r="D63" t="s">
        <v>115</v>
      </c>
    </row>
    <row r="64" spans="1:4" x14ac:dyDescent="0.25">
      <c r="A64" t="s">
        <v>14</v>
      </c>
      <c r="B64">
        <v>2016</v>
      </c>
      <c r="C64" s="10">
        <v>0</v>
      </c>
      <c r="D64" t="s">
        <v>115</v>
      </c>
    </row>
    <row r="65" spans="1:4" x14ac:dyDescent="0.25">
      <c r="A65" t="s">
        <v>14</v>
      </c>
      <c r="B65">
        <v>2017</v>
      </c>
      <c r="C65" s="10">
        <v>0</v>
      </c>
      <c r="D65" t="s">
        <v>115</v>
      </c>
    </row>
    <row r="66" spans="1:4" x14ac:dyDescent="0.25">
      <c r="A66" t="s">
        <v>14</v>
      </c>
      <c r="B66">
        <v>2018</v>
      </c>
      <c r="C66" s="10">
        <v>0</v>
      </c>
      <c r="D66" t="s">
        <v>115</v>
      </c>
    </row>
    <row r="67" spans="1:4" x14ac:dyDescent="0.25">
      <c r="A67" t="s">
        <v>14</v>
      </c>
      <c r="B67">
        <v>2019</v>
      </c>
      <c r="C67" s="10">
        <v>0.28742820000000002</v>
      </c>
      <c r="D67" t="s">
        <v>115</v>
      </c>
    </row>
    <row r="68" spans="1:4" x14ac:dyDescent="0.25">
      <c r="A68" t="s">
        <v>14</v>
      </c>
      <c r="B68">
        <v>2020</v>
      </c>
      <c r="C68" s="10">
        <v>0.30293399999999998</v>
      </c>
      <c r="D68" t="s">
        <v>115</v>
      </c>
    </row>
    <row r="69" spans="1:4" x14ac:dyDescent="0.25">
      <c r="A69" t="s">
        <v>14</v>
      </c>
      <c r="B69">
        <v>2021</v>
      </c>
      <c r="C69" s="10">
        <v>0.33537299999999998</v>
      </c>
      <c r="D69" t="s">
        <v>115</v>
      </c>
    </row>
    <row r="70" spans="1:4" x14ac:dyDescent="0.25">
      <c r="A70" t="s">
        <v>14</v>
      </c>
      <c r="B70">
        <v>2022</v>
      </c>
      <c r="C70" s="10">
        <v>0.31617889999999998</v>
      </c>
      <c r="D70" t="s">
        <v>115</v>
      </c>
    </row>
    <row r="71" spans="1:4" x14ac:dyDescent="0.25">
      <c r="A71" t="s">
        <v>14</v>
      </c>
      <c r="B71">
        <v>2023</v>
      </c>
      <c r="C71" s="10">
        <v>0.31268020000000002</v>
      </c>
      <c r="D71" t="s">
        <v>115</v>
      </c>
    </row>
    <row r="72" spans="1:4" x14ac:dyDescent="0.25">
      <c r="A72" t="s">
        <v>14</v>
      </c>
      <c r="B72">
        <v>2024</v>
      </c>
      <c r="C72" s="10">
        <v>0.30328769999999999</v>
      </c>
      <c r="D72" t="s">
        <v>115</v>
      </c>
    </row>
    <row r="73" spans="1:4" x14ac:dyDescent="0.25">
      <c r="A73" t="s">
        <v>14</v>
      </c>
      <c r="B73">
        <v>2025</v>
      </c>
      <c r="C73" s="10">
        <v>0.29886960000000001</v>
      </c>
      <c r="D73" t="s">
        <v>115</v>
      </c>
    </row>
    <row r="74" spans="1:4" x14ac:dyDescent="0.25">
      <c r="A74" t="s">
        <v>14</v>
      </c>
      <c r="B74">
        <v>2026</v>
      </c>
      <c r="C74" s="10">
        <v>0.293489</v>
      </c>
      <c r="D74" t="s">
        <v>115</v>
      </c>
    </row>
    <row r="75" spans="1:4" x14ac:dyDescent="0.25">
      <c r="A75" t="s">
        <v>14</v>
      </c>
      <c r="B75">
        <v>2027</v>
      </c>
      <c r="C75" s="10">
        <v>0.29094880000000001</v>
      </c>
      <c r="D75" t="s">
        <v>115</v>
      </c>
    </row>
    <row r="76" spans="1:4" x14ac:dyDescent="0.25">
      <c r="A76" t="s">
        <v>14</v>
      </c>
      <c r="B76">
        <v>2028</v>
      </c>
      <c r="C76" s="10">
        <v>0.29517949999999998</v>
      </c>
      <c r="D76" t="s">
        <v>115</v>
      </c>
    </row>
    <row r="77" spans="1:4" x14ac:dyDescent="0.25">
      <c r="A77" t="s">
        <v>14</v>
      </c>
      <c r="B77">
        <v>2029</v>
      </c>
      <c r="C77" s="10">
        <v>1.8960823</v>
      </c>
      <c r="D77" t="s">
        <v>115</v>
      </c>
    </row>
    <row r="78" spans="1:4" x14ac:dyDescent="0.25">
      <c r="A78" t="s">
        <v>14</v>
      </c>
      <c r="B78">
        <v>2030</v>
      </c>
      <c r="C78" s="10">
        <v>3.2117251000000002</v>
      </c>
      <c r="D78" t="s">
        <v>115</v>
      </c>
    </row>
    <row r="79" spans="1:4" x14ac:dyDescent="0.25">
      <c r="A79" t="s">
        <v>14</v>
      </c>
      <c r="B79">
        <v>2031</v>
      </c>
      <c r="C79" s="10">
        <v>4.0757671999999996</v>
      </c>
      <c r="D79" t="s">
        <v>115</v>
      </c>
    </row>
    <row r="80" spans="1:4" x14ac:dyDescent="0.25">
      <c r="A80" t="s">
        <v>14</v>
      </c>
      <c r="B80">
        <v>2032</v>
      </c>
      <c r="C80" s="10">
        <v>4.8354885999999997</v>
      </c>
      <c r="D80" t="s">
        <v>115</v>
      </c>
    </row>
    <row r="81" spans="1:4" x14ac:dyDescent="0.25">
      <c r="A81" t="s">
        <v>14</v>
      </c>
      <c r="B81">
        <v>2033</v>
      </c>
      <c r="C81" s="10">
        <v>5.7221241000000003</v>
      </c>
      <c r="D81" t="s">
        <v>115</v>
      </c>
    </row>
    <row r="82" spans="1:4" x14ac:dyDescent="0.25">
      <c r="A82" t="s">
        <v>14</v>
      </c>
      <c r="B82">
        <v>2034</v>
      </c>
      <c r="C82" s="10">
        <v>6.8618014000000001</v>
      </c>
      <c r="D82" t="s">
        <v>115</v>
      </c>
    </row>
    <row r="83" spans="1:4" x14ac:dyDescent="0.25">
      <c r="A83" t="s">
        <v>14</v>
      </c>
      <c r="B83">
        <v>2035</v>
      </c>
      <c r="C83" s="10">
        <v>6.9550977999999999</v>
      </c>
      <c r="D83" t="s">
        <v>115</v>
      </c>
    </row>
    <row r="84" spans="1:4" x14ac:dyDescent="0.25">
      <c r="A84" t="s">
        <v>14</v>
      </c>
      <c r="B84">
        <v>2036</v>
      </c>
      <c r="C84" s="10">
        <v>7.7421860999999996</v>
      </c>
      <c r="D84" t="s">
        <v>115</v>
      </c>
    </row>
    <row r="85" spans="1:4" x14ac:dyDescent="0.25">
      <c r="A85" t="s">
        <v>14</v>
      </c>
      <c r="B85">
        <v>2037</v>
      </c>
      <c r="C85" s="10">
        <v>8.4293949999999995</v>
      </c>
      <c r="D85" t="s">
        <v>115</v>
      </c>
    </row>
    <row r="86" spans="1:4" x14ac:dyDescent="0.25">
      <c r="A86" t="s">
        <v>14</v>
      </c>
      <c r="B86">
        <v>2038</v>
      </c>
      <c r="C86" s="10">
        <v>9.2203277999999997</v>
      </c>
      <c r="D86" t="s">
        <v>115</v>
      </c>
    </row>
    <row r="87" spans="1:4" x14ac:dyDescent="0.25">
      <c r="A87" t="s">
        <v>14</v>
      </c>
      <c r="B87">
        <v>2039</v>
      </c>
      <c r="C87" s="10">
        <v>9.9650911999999998</v>
      </c>
      <c r="D87" t="s">
        <v>115</v>
      </c>
    </row>
    <row r="88" spans="1:4" x14ac:dyDescent="0.25">
      <c r="A88" t="s">
        <v>14</v>
      </c>
      <c r="B88">
        <v>2040</v>
      </c>
      <c r="C88" s="10">
        <v>10.748243499999999</v>
      </c>
      <c r="D88" t="s">
        <v>115</v>
      </c>
    </row>
    <row r="89" spans="1:4" x14ac:dyDescent="0.25">
      <c r="A89" t="s">
        <v>14</v>
      </c>
      <c r="B89">
        <v>2041</v>
      </c>
      <c r="C89" s="10">
        <v>10.987753</v>
      </c>
      <c r="D89" t="s">
        <v>115</v>
      </c>
    </row>
    <row r="90" spans="1:4" x14ac:dyDescent="0.25">
      <c r="A90" t="s">
        <v>14</v>
      </c>
      <c r="B90">
        <v>2042</v>
      </c>
      <c r="C90" s="10">
        <v>10.978598699999999</v>
      </c>
      <c r="D90" t="s">
        <v>115</v>
      </c>
    </row>
    <row r="91" spans="1:4" x14ac:dyDescent="0.25">
      <c r="A91" t="s">
        <v>14</v>
      </c>
      <c r="B91">
        <v>2043</v>
      </c>
      <c r="C91" s="10">
        <v>10.9656141</v>
      </c>
      <c r="D91" t="s">
        <v>115</v>
      </c>
    </row>
    <row r="92" spans="1:4" x14ac:dyDescent="0.25">
      <c r="A92" t="s">
        <v>14</v>
      </c>
      <c r="B92">
        <v>2044</v>
      </c>
      <c r="C92" s="10">
        <v>10.9114358</v>
      </c>
      <c r="D92" t="s">
        <v>115</v>
      </c>
    </row>
    <row r="93" spans="1:4" x14ac:dyDescent="0.25">
      <c r="A93" t="s">
        <v>14</v>
      </c>
      <c r="B93">
        <v>2045</v>
      </c>
      <c r="C93" s="10">
        <v>10.8524745</v>
      </c>
      <c r="D93" t="s">
        <v>115</v>
      </c>
    </row>
    <row r="94" spans="1:4" x14ac:dyDescent="0.25">
      <c r="A94" t="s">
        <v>14</v>
      </c>
      <c r="B94">
        <v>2046</v>
      </c>
      <c r="C94" s="10">
        <v>10.809722499999999</v>
      </c>
      <c r="D94" t="s">
        <v>115</v>
      </c>
    </row>
    <row r="95" spans="1:4" x14ac:dyDescent="0.25">
      <c r="A95" t="s">
        <v>14</v>
      </c>
      <c r="B95">
        <v>2047</v>
      </c>
      <c r="C95" s="10">
        <v>10.7412907</v>
      </c>
      <c r="D95" t="s">
        <v>115</v>
      </c>
    </row>
    <row r="96" spans="1:4" x14ac:dyDescent="0.25">
      <c r="A96" t="s">
        <v>14</v>
      </c>
      <c r="B96">
        <v>2048</v>
      </c>
      <c r="C96" s="10">
        <v>10.7040498</v>
      </c>
      <c r="D96" t="s">
        <v>115</v>
      </c>
    </row>
    <row r="97" spans="1:4" x14ac:dyDescent="0.25">
      <c r="A97" t="s">
        <v>14</v>
      </c>
      <c r="B97">
        <v>2049</v>
      </c>
      <c r="C97" s="10">
        <v>10.642779000000001</v>
      </c>
      <c r="D97" t="s">
        <v>115</v>
      </c>
    </row>
    <row r="98" spans="1:4" x14ac:dyDescent="0.25">
      <c r="A98" t="s">
        <v>14</v>
      </c>
      <c r="B98">
        <v>2050</v>
      </c>
      <c r="C98" s="10">
        <v>10.6145326</v>
      </c>
      <c r="D98" t="s">
        <v>115</v>
      </c>
    </row>
    <row r="99" spans="1:4" x14ac:dyDescent="0.25">
      <c r="A99" t="s">
        <v>116</v>
      </c>
      <c r="B99">
        <v>2005</v>
      </c>
      <c r="C99" s="10">
        <v>56.423976000000003</v>
      </c>
      <c r="D99" t="s">
        <v>115</v>
      </c>
    </row>
    <row r="100" spans="1:4" x14ac:dyDescent="0.25">
      <c r="A100" t="s">
        <v>116</v>
      </c>
      <c r="B100">
        <v>2006</v>
      </c>
      <c r="C100" s="10">
        <v>58.7711787</v>
      </c>
      <c r="D100" t="s">
        <v>115</v>
      </c>
    </row>
    <row r="101" spans="1:4" x14ac:dyDescent="0.25">
      <c r="A101" t="s">
        <v>116</v>
      </c>
      <c r="B101">
        <v>2007</v>
      </c>
      <c r="C101" s="10">
        <v>59.711752199999999</v>
      </c>
      <c r="D101" t="s">
        <v>115</v>
      </c>
    </row>
    <row r="102" spans="1:4" x14ac:dyDescent="0.25">
      <c r="A102" t="s">
        <v>116</v>
      </c>
      <c r="B102">
        <v>2008</v>
      </c>
      <c r="C102" s="10">
        <v>59.985217900000002</v>
      </c>
      <c r="D102" t="s">
        <v>115</v>
      </c>
    </row>
    <row r="103" spans="1:4" x14ac:dyDescent="0.25">
      <c r="A103" t="s">
        <v>116</v>
      </c>
      <c r="B103">
        <v>2009</v>
      </c>
      <c r="C103" s="10">
        <v>59.496169299999998</v>
      </c>
      <c r="D103" t="s">
        <v>115</v>
      </c>
    </row>
    <row r="104" spans="1:4" x14ac:dyDescent="0.25">
      <c r="A104" t="s">
        <v>116</v>
      </c>
      <c r="B104">
        <v>2010</v>
      </c>
      <c r="C104" s="10">
        <v>60.760415000000002</v>
      </c>
      <c r="D104" t="s">
        <v>115</v>
      </c>
    </row>
    <row r="105" spans="1:4" x14ac:dyDescent="0.25">
      <c r="A105" t="s">
        <v>116</v>
      </c>
      <c r="B105">
        <v>2011</v>
      </c>
      <c r="C105" s="10">
        <v>62.056594199999999</v>
      </c>
      <c r="D105" t="s">
        <v>115</v>
      </c>
    </row>
    <row r="106" spans="1:4" x14ac:dyDescent="0.25">
      <c r="A106" t="s">
        <v>116</v>
      </c>
      <c r="B106">
        <v>2012</v>
      </c>
      <c r="C106" s="10">
        <v>62.459286300000002</v>
      </c>
      <c r="D106" t="s">
        <v>115</v>
      </c>
    </row>
    <row r="107" spans="1:4" x14ac:dyDescent="0.25">
      <c r="A107" t="s">
        <v>116</v>
      </c>
      <c r="B107">
        <v>2013</v>
      </c>
      <c r="C107" s="10">
        <v>61.508593900000001</v>
      </c>
      <c r="D107" t="s">
        <v>115</v>
      </c>
    </row>
    <row r="108" spans="1:4" x14ac:dyDescent="0.25">
      <c r="A108" t="s">
        <v>116</v>
      </c>
      <c r="B108">
        <v>2014</v>
      </c>
      <c r="C108" s="10">
        <v>61.416446100000002</v>
      </c>
      <c r="D108" t="s">
        <v>115</v>
      </c>
    </row>
    <row r="109" spans="1:4" x14ac:dyDescent="0.25">
      <c r="A109" t="s">
        <v>116</v>
      </c>
      <c r="B109">
        <v>2015</v>
      </c>
      <c r="C109" s="10">
        <v>61.586725299999998</v>
      </c>
      <c r="D109" t="s">
        <v>115</v>
      </c>
    </row>
    <row r="110" spans="1:4" x14ac:dyDescent="0.25">
      <c r="A110" t="s">
        <v>116</v>
      </c>
      <c r="B110">
        <v>2016</v>
      </c>
      <c r="C110" s="10">
        <v>62.228393599999997</v>
      </c>
      <c r="D110" t="s">
        <v>115</v>
      </c>
    </row>
    <row r="111" spans="1:4" x14ac:dyDescent="0.25">
      <c r="A111" t="s">
        <v>116</v>
      </c>
      <c r="B111">
        <v>2017</v>
      </c>
      <c r="C111" s="10">
        <v>60.578468800000003</v>
      </c>
      <c r="D111" t="s">
        <v>115</v>
      </c>
    </row>
    <row r="112" spans="1:4" x14ac:dyDescent="0.25">
      <c r="A112" t="s">
        <v>116</v>
      </c>
      <c r="B112">
        <v>2018</v>
      </c>
      <c r="C112" s="10">
        <v>59.528613700000001</v>
      </c>
      <c r="D112" t="s">
        <v>115</v>
      </c>
    </row>
    <row r="113" spans="1:4" x14ac:dyDescent="0.25">
      <c r="A113" t="s">
        <v>116</v>
      </c>
      <c r="B113">
        <v>2019</v>
      </c>
      <c r="C113" s="10">
        <v>59.204124899999997</v>
      </c>
      <c r="D113" t="s">
        <v>115</v>
      </c>
    </row>
    <row r="114" spans="1:4" x14ac:dyDescent="0.25">
      <c r="A114" t="s">
        <v>116</v>
      </c>
      <c r="B114">
        <v>2020</v>
      </c>
      <c r="C114" s="10">
        <v>58.790702799999998</v>
      </c>
      <c r="D114" t="s">
        <v>115</v>
      </c>
    </row>
    <row r="115" spans="1:4" x14ac:dyDescent="0.25">
      <c r="A115" t="s">
        <v>116</v>
      </c>
      <c r="B115">
        <v>2021</v>
      </c>
      <c r="C115" s="10">
        <v>58.0693865</v>
      </c>
      <c r="D115" t="s">
        <v>115</v>
      </c>
    </row>
    <row r="116" spans="1:4" x14ac:dyDescent="0.25">
      <c r="A116" t="s">
        <v>116</v>
      </c>
      <c r="B116">
        <v>2022</v>
      </c>
      <c r="C116" s="10">
        <v>58.151845199999997</v>
      </c>
      <c r="D116" t="s">
        <v>115</v>
      </c>
    </row>
    <row r="117" spans="1:4" x14ac:dyDescent="0.25">
      <c r="A117" t="s">
        <v>116</v>
      </c>
      <c r="B117">
        <v>2023</v>
      </c>
      <c r="C117" s="10">
        <v>58.090797799999997</v>
      </c>
      <c r="D117" t="s">
        <v>115</v>
      </c>
    </row>
    <row r="118" spans="1:4" x14ac:dyDescent="0.25">
      <c r="A118" t="s">
        <v>116</v>
      </c>
      <c r="B118">
        <v>2024</v>
      </c>
      <c r="C118" s="10">
        <v>57.153598100000004</v>
      </c>
      <c r="D118" t="s">
        <v>115</v>
      </c>
    </row>
    <row r="119" spans="1:4" x14ac:dyDescent="0.25">
      <c r="A119" t="s">
        <v>116</v>
      </c>
      <c r="B119">
        <v>2025</v>
      </c>
      <c r="C119" s="10">
        <v>55.954917199999997</v>
      </c>
      <c r="D119" t="s">
        <v>115</v>
      </c>
    </row>
    <row r="120" spans="1:4" x14ac:dyDescent="0.25">
      <c r="A120" t="s">
        <v>116</v>
      </c>
      <c r="B120">
        <v>2026</v>
      </c>
      <c r="C120" s="10">
        <v>56.180149</v>
      </c>
      <c r="D120" t="s">
        <v>115</v>
      </c>
    </row>
    <row r="121" spans="1:4" x14ac:dyDescent="0.25">
      <c r="A121" t="s">
        <v>116</v>
      </c>
      <c r="B121">
        <v>2027</v>
      </c>
      <c r="C121" s="10">
        <v>55.546401500000002</v>
      </c>
      <c r="D121" t="s">
        <v>115</v>
      </c>
    </row>
    <row r="122" spans="1:4" x14ac:dyDescent="0.25">
      <c r="A122" t="s">
        <v>116</v>
      </c>
      <c r="B122">
        <v>2028</v>
      </c>
      <c r="C122" s="10">
        <v>54.844725799999999</v>
      </c>
      <c r="D122" t="s">
        <v>115</v>
      </c>
    </row>
    <row r="123" spans="1:4" x14ac:dyDescent="0.25">
      <c r="A123" t="s">
        <v>116</v>
      </c>
      <c r="B123">
        <v>2029</v>
      </c>
      <c r="C123" s="10">
        <v>52.451320600000003</v>
      </c>
      <c r="D123" t="s">
        <v>115</v>
      </c>
    </row>
    <row r="124" spans="1:4" x14ac:dyDescent="0.25">
      <c r="A124" t="s">
        <v>116</v>
      </c>
      <c r="B124">
        <v>2030</v>
      </c>
      <c r="C124" s="10">
        <v>50.327832899999997</v>
      </c>
      <c r="D124" t="s">
        <v>115</v>
      </c>
    </row>
    <row r="125" spans="1:4" x14ac:dyDescent="0.25">
      <c r="A125" t="s">
        <v>116</v>
      </c>
      <c r="B125">
        <v>2031</v>
      </c>
      <c r="C125" s="10">
        <v>48.809365300000003</v>
      </c>
      <c r="D125" t="s">
        <v>115</v>
      </c>
    </row>
    <row r="126" spans="1:4" x14ac:dyDescent="0.25">
      <c r="A126" t="s">
        <v>116</v>
      </c>
      <c r="B126">
        <v>2032</v>
      </c>
      <c r="C126" s="10">
        <v>47.5935378</v>
      </c>
      <c r="D126" t="s">
        <v>115</v>
      </c>
    </row>
    <row r="127" spans="1:4" x14ac:dyDescent="0.25">
      <c r="A127" t="s">
        <v>116</v>
      </c>
      <c r="B127">
        <v>2033</v>
      </c>
      <c r="C127" s="10">
        <v>46.242863100000001</v>
      </c>
      <c r="D127" t="s">
        <v>115</v>
      </c>
    </row>
    <row r="128" spans="1:4" x14ac:dyDescent="0.25">
      <c r="A128" t="s">
        <v>116</v>
      </c>
      <c r="B128">
        <v>2034</v>
      </c>
      <c r="C128" s="10">
        <v>44.687033700000001</v>
      </c>
      <c r="D128" t="s">
        <v>115</v>
      </c>
    </row>
    <row r="129" spans="1:4" x14ac:dyDescent="0.25">
      <c r="A129" t="s">
        <v>116</v>
      </c>
      <c r="B129">
        <v>2035</v>
      </c>
      <c r="C129" s="10">
        <v>43.980267699999999</v>
      </c>
      <c r="D129" t="s">
        <v>115</v>
      </c>
    </row>
    <row r="130" spans="1:4" x14ac:dyDescent="0.25">
      <c r="A130" t="s">
        <v>116</v>
      </c>
      <c r="B130">
        <v>2036</v>
      </c>
      <c r="C130" s="10">
        <v>42.562332300000001</v>
      </c>
      <c r="D130" t="s">
        <v>115</v>
      </c>
    </row>
    <row r="131" spans="1:4" x14ac:dyDescent="0.25">
      <c r="A131" t="s">
        <v>116</v>
      </c>
      <c r="B131">
        <v>2037</v>
      </c>
      <c r="C131" s="10">
        <v>41.314379299999999</v>
      </c>
      <c r="D131" t="s">
        <v>115</v>
      </c>
    </row>
    <row r="132" spans="1:4" x14ac:dyDescent="0.25">
      <c r="A132" t="s">
        <v>116</v>
      </c>
      <c r="B132">
        <v>2038</v>
      </c>
      <c r="C132" s="10">
        <v>39.997298899999997</v>
      </c>
      <c r="D132" t="s">
        <v>115</v>
      </c>
    </row>
    <row r="133" spans="1:4" x14ac:dyDescent="0.25">
      <c r="A133" t="s">
        <v>116</v>
      </c>
      <c r="B133">
        <v>2039</v>
      </c>
      <c r="C133" s="10">
        <v>38.656624899999997</v>
      </c>
      <c r="D133" t="s">
        <v>115</v>
      </c>
    </row>
    <row r="134" spans="1:4" x14ac:dyDescent="0.25">
      <c r="A134" t="s">
        <v>116</v>
      </c>
      <c r="B134">
        <v>2040</v>
      </c>
      <c r="C134" s="10">
        <v>37.340105800000003</v>
      </c>
      <c r="D134" t="s">
        <v>115</v>
      </c>
    </row>
    <row r="135" spans="1:4" x14ac:dyDescent="0.25">
      <c r="A135" t="s">
        <v>116</v>
      </c>
      <c r="B135">
        <v>2041</v>
      </c>
      <c r="C135" s="10">
        <v>36.394442300000001</v>
      </c>
      <c r="D135" t="s">
        <v>115</v>
      </c>
    </row>
    <row r="136" spans="1:4" x14ac:dyDescent="0.25">
      <c r="A136" t="s">
        <v>116</v>
      </c>
      <c r="B136">
        <v>2042</v>
      </c>
      <c r="C136" s="10">
        <v>35.818273400000002</v>
      </c>
      <c r="D136" t="s">
        <v>115</v>
      </c>
    </row>
    <row r="137" spans="1:4" x14ac:dyDescent="0.25">
      <c r="A137" t="s">
        <v>116</v>
      </c>
      <c r="B137">
        <v>2043</v>
      </c>
      <c r="C137" s="10">
        <v>35.215991000000002</v>
      </c>
      <c r="D137" t="s">
        <v>115</v>
      </c>
    </row>
    <row r="138" spans="1:4" x14ac:dyDescent="0.25">
      <c r="A138" t="s">
        <v>116</v>
      </c>
      <c r="B138">
        <v>2044</v>
      </c>
      <c r="C138" s="10">
        <v>34.762372300000003</v>
      </c>
      <c r="D138" t="s">
        <v>115</v>
      </c>
    </row>
    <row r="139" spans="1:4" x14ac:dyDescent="0.25">
      <c r="A139" t="s">
        <v>116</v>
      </c>
      <c r="B139">
        <v>2045</v>
      </c>
      <c r="C139" s="10">
        <v>34.340118699999998</v>
      </c>
      <c r="D139" t="s">
        <v>115</v>
      </c>
    </row>
    <row r="140" spans="1:4" x14ac:dyDescent="0.25">
      <c r="A140" t="s">
        <v>116</v>
      </c>
      <c r="B140">
        <v>2046</v>
      </c>
      <c r="C140" s="10">
        <v>33.887562500000001</v>
      </c>
      <c r="D140" t="s">
        <v>115</v>
      </c>
    </row>
    <row r="141" spans="1:4" x14ac:dyDescent="0.25">
      <c r="A141" t="s">
        <v>116</v>
      </c>
      <c r="B141">
        <v>2047</v>
      </c>
      <c r="C141" s="10">
        <v>33.5629578</v>
      </c>
      <c r="D141" t="s">
        <v>115</v>
      </c>
    </row>
    <row r="142" spans="1:4" x14ac:dyDescent="0.25">
      <c r="A142" t="s">
        <v>116</v>
      </c>
      <c r="B142">
        <v>2048</v>
      </c>
      <c r="C142" s="10">
        <v>33.166205499999997</v>
      </c>
      <c r="D142" t="s">
        <v>115</v>
      </c>
    </row>
    <row r="143" spans="1:4" x14ac:dyDescent="0.25">
      <c r="A143" t="s">
        <v>116</v>
      </c>
      <c r="B143">
        <v>2049</v>
      </c>
      <c r="C143" s="10">
        <v>32.861059300000001</v>
      </c>
      <c r="D143" t="s">
        <v>115</v>
      </c>
    </row>
    <row r="144" spans="1:4" x14ac:dyDescent="0.25">
      <c r="A144" t="s">
        <v>116</v>
      </c>
      <c r="B144">
        <v>2050</v>
      </c>
      <c r="C144" s="10">
        <v>32.5587649</v>
      </c>
      <c r="D144" t="s">
        <v>115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82"/>
  <sheetViews>
    <sheetView workbookViewId="0"/>
  </sheetViews>
  <sheetFormatPr defaultColWidth="11.5703125" defaultRowHeight="15" customHeight="1" x14ac:dyDescent="0.25"/>
  <sheetData>
    <row r="1" spans="1:6" x14ac:dyDescent="0.25">
      <c r="A1" s="15" t="s">
        <v>117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3" t="s">
        <v>4</v>
      </c>
      <c r="B6" s="3" t="s">
        <v>73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t="s">
        <v>9</v>
      </c>
      <c r="B7" t="s">
        <v>118</v>
      </c>
      <c r="C7" t="s">
        <v>107</v>
      </c>
      <c r="D7">
        <v>2005</v>
      </c>
      <c r="E7" s="10">
        <v>546.72810000000004</v>
      </c>
      <c r="F7" t="s">
        <v>11</v>
      </c>
    </row>
    <row r="8" spans="1:6" x14ac:dyDescent="0.25">
      <c r="A8" t="s">
        <v>9</v>
      </c>
      <c r="B8" t="s">
        <v>118</v>
      </c>
      <c r="C8" t="s">
        <v>10</v>
      </c>
      <c r="D8">
        <v>2005</v>
      </c>
      <c r="E8" s="10">
        <v>888.25189999999998</v>
      </c>
      <c r="F8" t="s">
        <v>11</v>
      </c>
    </row>
    <row r="9" spans="1:6" x14ac:dyDescent="0.25">
      <c r="A9" t="s">
        <v>9</v>
      </c>
      <c r="B9" t="s">
        <v>118</v>
      </c>
      <c r="C9" t="s">
        <v>13</v>
      </c>
      <c r="D9">
        <v>2005</v>
      </c>
      <c r="E9" s="10">
        <v>0</v>
      </c>
      <c r="F9" t="s">
        <v>11</v>
      </c>
    </row>
    <row r="10" spans="1:6" x14ac:dyDescent="0.25">
      <c r="A10" t="s">
        <v>9</v>
      </c>
      <c r="B10" t="s">
        <v>118</v>
      </c>
      <c r="C10" t="s">
        <v>103</v>
      </c>
      <c r="D10">
        <v>2005</v>
      </c>
      <c r="E10" s="10">
        <v>1932.1078</v>
      </c>
      <c r="F10" t="s">
        <v>11</v>
      </c>
    </row>
    <row r="11" spans="1:6" x14ac:dyDescent="0.25">
      <c r="A11" t="s">
        <v>9</v>
      </c>
      <c r="B11" t="s">
        <v>118</v>
      </c>
      <c r="C11" t="s">
        <v>54</v>
      </c>
      <c r="D11">
        <v>2005</v>
      </c>
      <c r="E11" s="10">
        <v>189.13239999999999</v>
      </c>
      <c r="F11" t="s">
        <v>11</v>
      </c>
    </row>
    <row r="12" spans="1:6" x14ac:dyDescent="0.25">
      <c r="A12" t="s">
        <v>9</v>
      </c>
      <c r="B12" t="s">
        <v>118</v>
      </c>
      <c r="C12" t="s">
        <v>108</v>
      </c>
      <c r="D12">
        <v>2005</v>
      </c>
      <c r="E12" s="10">
        <v>1757.9969000000001</v>
      </c>
      <c r="F12" t="s">
        <v>11</v>
      </c>
    </row>
    <row r="13" spans="1:6" x14ac:dyDescent="0.25">
      <c r="A13" t="s">
        <v>9</v>
      </c>
      <c r="B13" t="s">
        <v>118</v>
      </c>
      <c r="C13" t="s">
        <v>107</v>
      </c>
      <c r="D13">
        <v>2006</v>
      </c>
      <c r="E13" s="10">
        <v>502.5068</v>
      </c>
      <c r="F13" t="s">
        <v>11</v>
      </c>
    </row>
    <row r="14" spans="1:6" x14ac:dyDescent="0.25">
      <c r="A14" t="s">
        <v>9</v>
      </c>
      <c r="B14" t="s">
        <v>118</v>
      </c>
      <c r="C14" t="s">
        <v>10</v>
      </c>
      <c r="D14">
        <v>2006</v>
      </c>
      <c r="E14" s="10">
        <v>890.16279999999995</v>
      </c>
      <c r="F14" t="s">
        <v>11</v>
      </c>
    </row>
    <row r="15" spans="1:6" x14ac:dyDescent="0.25">
      <c r="A15" t="s">
        <v>9</v>
      </c>
      <c r="B15" t="s">
        <v>118</v>
      </c>
      <c r="C15" t="s">
        <v>13</v>
      </c>
      <c r="D15">
        <v>2006</v>
      </c>
      <c r="E15" s="10">
        <v>0</v>
      </c>
      <c r="F15" t="s">
        <v>11</v>
      </c>
    </row>
    <row r="16" spans="1:6" x14ac:dyDescent="0.25">
      <c r="A16" t="s">
        <v>9</v>
      </c>
      <c r="B16" t="s">
        <v>118</v>
      </c>
      <c r="C16" t="s">
        <v>103</v>
      </c>
      <c r="D16">
        <v>2006</v>
      </c>
      <c r="E16" s="10">
        <v>1981.2430999999999</v>
      </c>
      <c r="F16" t="s">
        <v>11</v>
      </c>
    </row>
    <row r="17" spans="1:6" x14ac:dyDescent="0.25">
      <c r="A17" t="s">
        <v>9</v>
      </c>
      <c r="B17" t="s">
        <v>118</v>
      </c>
      <c r="C17" t="s">
        <v>54</v>
      </c>
      <c r="D17">
        <v>2006</v>
      </c>
      <c r="E17" s="10">
        <v>204.4263</v>
      </c>
      <c r="F17" t="s">
        <v>11</v>
      </c>
    </row>
    <row r="18" spans="1:6" x14ac:dyDescent="0.25">
      <c r="A18" t="s">
        <v>9</v>
      </c>
      <c r="B18" t="s">
        <v>118</v>
      </c>
      <c r="C18" t="s">
        <v>108</v>
      </c>
      <c r="D18">
        <v>2006</v>
      </c>
      <c r="E18" s="10">
        <v>1854.4290000000001</v>
      </c>
      <c r="F18" t="s">
        <v>11</v>
      </c>
    </row>
    <row r="19" spans="1:6" x14ac:dyDescent="0.25">
      <c r="A19" t="s">
        <v>9</v>
      </c>
      <c r="B19" t="s">
        <v>118</v>
      </c>
      <c r="C19" t="s">
        <v>107</v>
      </c>
      <c r="D19">
        <v>2007</v>
      </c>
      <c r="E19" s="10">
        <v>487.18810000000002</v>
      </c>
      <c r="F19" t="s">
        <v>11</v>
      </c>
    </row>
    <row r="20" spans="1:6" x14ac:dyDescent="0.25">
      <c r="A20" t="s">
        <v>9</v>
      </c>
      <c r="B20" t="s">
        <v>118</v>
      </c>
      <c r="C20" t="s">
        <v>10</v>
      </c>
      <c r="D20">
        <v>2007</v>
      </c>
      <c r="E20" s="10">
        <v>877.64829999999995</v>
      </c>
      <c r="F20" t="s">
        <v>11</v>
      </c>
    </row>
    <row r="21" spans="1:6" x14ac:dyDescent="0.25">
      <c r="A21" t="s">
        <v>9</v>
      </c>
      <c r="B21" t="s">
        <v>118</v>
      </c>
      <c r="C21" t="s">
        <v>13</v>
      </c>
      <c r="D21">
        <v>2007</v>
      </c>
      <c r="E21" s="10">
        <v>0</v>
      </c>
      <c r="F21" t="s">
        <v>11</v>
      </c>
    </row>
    <row r="22" spans="1:6" x14ac:dyDescent="0.25">
      <c r="A22" t="s">
        <v>9</v>
      </c>
      <c r="B22" t="s">
        <v>118</v>
      </c>
      <c r="C22" t="s">
        <v>103</v>
      </c>
      <c r="D22">
        <v>2007</v>
      </c>
      <c r="E22" s="10">
        <v>2148.2899000000002</v>
      </c>
      <c r="F22" t="s">
        <v>11</v>
      </c>
    </row>
    <row r="23" spans="1:6" x14ac:dyDescent="0.25">
      <c r="A23" t="s">
        <v>9</v>
      </c>
      <c r="B23" t="s">
        <v>118</v>
      </c>
      <c r="C23" t="s">
        <v>54</v>
      </c>
      <c r="D23">
        <v>2007</v>
      </c>
      <c r="E23" s="10">
        <v>198.28550000000001</v>
      </c>
      <c r="F23" t="s">
        <v>11</v>
      </c>
    </row>
    <row r="24" spans="1:6" x14ac:dyDescent="0.25">
      <c r="A24" t="s">
        <v>9</v>
      </c>
      <c r="B24" t="s">
        <v>118</v>
      </c>
      <c r="C24" t="s">
        <v>108</v>
      </c>
      <c r="D24">
        <v>2007</v>
      </c>
      <c r="E24" s="10">
        <v>1873.9973</v>
      </c>
      <c r="F24" t="s">
        <v>11</v>
      </c>
    </row>
    <row r="25" spans="1:6" x14ac:dyDescent="0.25">
      <c r="A25" t="s">
        <v>9</v>
      </c>
      <c r="B25" t="s">
        <v>118</v>
      </c>
      <c r="C25" t="s">
        <v>107</v>
      </c>
      <c r="D25">
        <v>2008</v>
      </c>
      <c r="E25" s="10">
        <v>430.94040000000001</v>
      </c>
      <c r="F25" t="s">
        <v>11</v>
      </c>
    </row>
    <row r="26" spans="1:6" x14ac:dyDescent="0.25">
      <c r="A26" t="s">
        <v>9</v>
      </c>
      <c r="B26" t="s">
        <v>118</v>
      </c>
      <c r="C26" t="s">
        <v>10</v>
      </c>
      <c r="D26">
        <v>2008</v>
      </c>
      <c r="E26" s="10">
        <v>860.80219999999997</v>
      </c>
      <c r="F26" t="s">
        <v>11</v>
      </c>
    </row>
    <row r="27" spans="1:6" x14ac:dyDescent="0.25">
      <c r="A27" t="s">
        <v>9</v>
      </c>
      <c r="B27" t="s">
        <v>118</v>
      </c>
      <c r="C27" t="s">
        <v>13</v>
      </c>
      <c r="D27">
        <v>2008</v>
      </c>
      <c r="E27" s="10">
        <v>0</v>
      </c>
      <c r="F27" t="s">
        <v>11</v>
      </c>
    </row>
    <row r="28" spans="1:6" x14ac:dyDescent="0.25">
      <c r="A28" t="s">
        <v>9</v>
      </c>
      <c r="B28" t="s">
        <v>118</v>
      </c>
      <c r="C28" t="s">
        <v>103</v>
      </c>
      <c r="D28">
        <v>2008</v>
      </c>
      <c r="E28" s="10">
        <v>2148.2062000000001</v>
      </c>
      <c r="F28" t="s">
        <v>11</v>
      </c>
    </row>
    <row r="29" spans="1:6" x14ac:dyDescent="0.25">
      <c r="A29" t="s">
        <v>9</v>
      </c>
      <c r="B29" t="s">
        <v>118</v>
      </c>
      <c r="C29" t="s">
        <v>54</v>
      </c>
      <c r="D29">
        <v>2008</v>
      </c>
      <c r="E29" s="10">
        <v>190.8956</v>
      </c>
      <c r="F29" t="s">
        <v>11</v>
      </c>
    </row>
    <row r="30" spans="1:6" x14ac:dyDescent="0.25">
      <c r="A30" t="s">
        <v>9</v>
      </c>
      <c r="B30" t="s">
        <v>118</v>
      </c>
      <c r="C30" t="s">
        <v>108</v>
      </c>
      <c r="D30">
        <v>2008</v>
      </c>
      <c r="E30" s="10">
        <v>1768.8906999999999</v>
      </c>
      <c r="F30" t="s">
        <v>11</v>
      </c>
    </row>
    <row r="31" spans="1:6" x14ac:dyDescent="0.25">
      <c r="A31" t="s">
        <v>9</v>
      </c>
      <c r="B31" t="s">
        <v>118</v>
      </c>
      <c r="C31" t="s">
        <v>107</v>
      </c>
      <c r="D31">
        <v>2009</v>
      </c>
      <c r="E31" s="10">
        <v>413.67329999999998</v>
      </c>
      <c r="F31" t="s">
        <v>11</v>
      </c>
    </row>
    <row r="32" spans="1:6" x14ac:dyDescent="0.25">
      <c r="A32" t="s">
        <v>9</v>
      </c>
      <c r="B32" t="s">
        <v>118</v>
      </c>
      <c r="C32" t="s">
        <v>10</v>
      </c>
      <c r="D32">
        <v>2009</v>
      </c>
      <c r="E32" s="10">
        <v>797.24</v>
      </c>
      <c r="F32" t="s">
        <v>11</v>
      </c>
    </row>
    <row r="33" spans="1:6" x14ac:dyDescent="0.25">
      <c r="A33" t="s">
        <v>9</v>
      </c>
      <c r="B33" t="s">
        <v>118</v>
      </c>
      <c r="C33" t="s">
        <v>13</v>
      </c>
      <c r="D33">
        <v>2009</v>
      </c>
      <c r="E33" s="10">
        <v>0</v>
      </c>
      <c r="F33" t="s">
        <v>11</v>
      </c>
    </row>
    <row r="34" spans="1:6" x14ac:dyDescent="0.25">
      <c r="A34" t="s">
        <v>9</v>
      </c>
      <c r="B34" t="s">
        <v>118</v>
      </c>
      <c r="C34" t="s">
        <v>103</v>
      </c>
      <c r="D34">
        <v>2009</v>
      </c>
      <c r="E34" s="10">
        <v>2112.3953000000001</v>
      </c>
      <c r="F34" t="s">
        <v>11</v>
      </c>
    </row>
    <row r="35" spans="1:6" x14ac:dyDescent="0.25">
      <c r="A35" t="s">
        <v>9</v>
      </c>
      <c r="B35" t="s">
        <v>118</v>
      </c>
      <c r="C35" t="s">
        <v>54</v>
      </c>
      <c r="D35">
        <v>2009</v>
      </c>
      <c r="E35" s="10">
        <v>151.22499999999999</v>
      </c>
      <c r="F35" t="s">
        <v>11</v>
      </c>
    </row>
    <row r="36" spans="1:6" x14ac:dyDescent="0.25">
      <c r="A36" t="s">
        <v>9</v>
      </c>
      <c r="B36" t="s">
        <v>118</v>
      </c>
      <c r="C36" t="s">
        <v>108</v>
      </c>
      <c r="D36">
        <v>2009</v>
      </c>
      <c r="E36" s="10">
        <v>1675.2202</v>
      </c>
      <c r="F36" t="s">
        <v>11</v>
      </c>
    </row>
    <row r="37" spans="1:6" x14ac:dyDescent="0.25">
      <c r="A37" t="s">
        <v>9</v>
      </c>
      <c r="B37" t="s">
        <v>118</v>
      </c>
      <c r="C37" t="s">
        <v>107</v>
      </c>
      <c r="D37">
        <v>2010</v>
      </c>
      <c r="E37" s="10">
        <v>417.64530000000002</v>
      </c>
      <c r="F37" t="s">
        <v>11</v>
      </c>
    </row>
    <row r="38" spans="1:6" x14ac:dyDescent="0.25">
      <c r="A38" t="s">
        <v>9</v>
      </c>
      <c r="B38" t="s">
        <v>118</v>
      </c>
      <c r="C38" t="s">
        <v>10</v>
      </c>
      <c r="D38">
        <v>2010</v>
      </c>
      <c r="E38" s="10">
        <v>807.84820000000002</v>
      </c>
      <c r="F38" t="s">
        <v>11</v>
      </c>
    </row>
    <row r="39" spans="1:6" x14ac:dyDescent="0.25">
      <c r="A39" t="s">
        <v>9</v>
      </c>
      <c r="B39" t="s">
        <v>118</v>
      </c>
      <c r="C39" t="s">
        <v>13</v>
      </c>
      <c r="D39">
        <v>2010</v>
      </c>
      <c r="E39" s="10">
        <v>0</v>
      </c>
      <c r="F39" t="s">
        <v>11</v>
      </c>
    </row>
    <row r="40" spans="1:6" x14ac:dyDescent="0.25">
      <c r="A40" t="s">
        <v>9</v>
      </c>
      <c r="B40" t="s">
        <v>118</v>
      </c>
      <c r="C40" t="s">
        <v>103</v>
      </c>
      <c r="D40">
        <v>2010</v>
      </c>
      <c r="E40" s="10">
        <v>2215.5300999999999</v>
      </c>
      <c r="F40" t="s">
        <v>11</v>
      </c>
    </row>
    <row r="41" spans="1:6" x14ac:dyDescent="0.25">
      <c r="A41" t="s">
        <v>9</v>
      </c>
      <c r="B41" t="s">
        <v>118</v>
      </c>
      <c r="C41" t="s">
        <v>54</v>
      </c>
      <c r="D41">
        <v>2010</v>
      </c>
      <c r="E41" s="10">
        <v>170.80529999999999</v>
      </c>
      <c r="F41" t="s">
        <v>11</v>
      </c>
    </row>
    <row r="42" spans="1:6" x14ac:dyDescent="0.25">
      <c r="A42" t="s">
        <v>9</v>
      </c>
      <c r="B42" t="s">
        <v>118</v>
      </c>
      <c r="C42" t="s">
        <v>108</v>
      </c>
      <c r="D42">
        <v>2010</v>
      </c>
      <c r="E42" s="10">
        <v>1794.0907999999999</v>
      </c>
      <c r="F42" t="s">
        <v>11</v>
      </c>
    </row>
    <row r="43" spans="1:6" x14ac:dyDescent="0.25">
      <c r="A43" t="s">
        <v>9</v>
      </c>
      <c r="B43" t="s">
        <v>118</v>
      </c>
      <c r="C43" t="s">
        <v>107</v>
      </c>
      <c r="D43">
        <v>2011</v>
      </c>
      <c r="E43" s="10">
        <v>413.78320000000002</v>
      </c>
      <c r="F43" t="s">
        <v>11</v>
      </c>
    </row>
    <row r="44" spans="1:6" x14ac:dyDescent="0.25">
      <c r="A44" t="s">
        <v>9</v>
      </c>
      <c r="B44" t="s">
        <v>118</v>
      </c>
      <c r="C44" t="s">
        <v>10</v>
      </c>
      <c r="D44">
        <v>2011</v>
      </c>
      <c r="E44" s="10">
        <v>815.15189999999996</v>
      </c>
      <c r="F44" t="s">
        <v>11</v>
      </c>
    </row>
    <row r="45" spans="1:6" x14ac:dyDescent="0.25">
      <c r="A45" t="s">
        <v>9</v>
      </c>
      <c r="B45" t="s">
        <v>118</v>
      </c>
      <c r="C45" t="s">
        <v>13</v>
      </c>
      <c r="D45">
        <v>2011</v>
      </c>
      <c r="E45" s="10">
        <v>0</v>
      </c>
      <c r="F45" t="s">
        <v>11</v>
      </c>
    </row>
    <row r="46" spans="1:6" x14ac:dyDescent="0.25">
      <c r="A46" t="s">
        <v>9</v>
      </c>
      <c r="B46" t="s">
        <v>118</v>
      </c>
      <c r="C46" t="s">
        <v>103</v>
      </c>
      <c r="D46">
        <v>2011</v>
      </c>
      <c r="E46" s="10">
        <v>2353.5032000000001</v>
      </c>
      <c r="F46" t="s">
        <v>11</v>
      </c>
    </row>
    <row r="47" spans="1:6" x14ac:dyDescent="0.25">
      <c r="A47" t="s">
        <v>9</v>
      </c>
      <c r="B47" t="s">
        <v>118</v>
      </c>
      <c r="C47" t="s">
        <v>54</v>
      </c>
      <c r="D47">
        <v>2011</v>
      </c>
      <c r="E47" s="10">
        <v>193.30959999999999</v>
      </c>
      <c r="F47" t="s">
        <v>11</v>
      </c>
    </row>
    <row r="48" spans="1:6" x14ac:dyDescent="0.25">
      <c r="A48" t="s">
        <v>9</v>
      </c>
      <c r="B48" t="s">
        <v>118</v>
      </c>
      <c r="C48" t="s">
        <v>108</v>
      </c>
      <c r="D48">
        <v>2011</v>
      </c>
      <c r="E48" s="10">
        <v>1835.4039</v>
      </c>
      <c r="F48" t="s">
        <v>11</v>
      </c>
    </row>
    <row r="49" spans="1:6" x14ac:dyDescent="0.25">
      <c r="A49" t="s">
        <v>9</v>
      </c>
      <c r="B49" t="s">
        <v>118</v>
      </c>
      <c r="C49" t="s">
        <v>107</v>
      </c>
      <c r="D49">
        <v>2012</v>
      </c>
      <c r="E49" s="10">
        <v>422.49619999999999</v>
      </c>
      <c r="F49" t="s">
        <v>11</v>
      </c>
    </row>
    <row r="50" spans="1:6" x14ac:dyDescent="0.25">
      <c r="A50" t="s">
        <v>9</v>
      </c>
      <c r="B50" t="s">
        <v>118</v>
      </c>
      <c r="C50" t="s">
        <v>10</v>
      </c>
      <c r="D50">
        <v>2012</v>
      </c>
      <c r="E50" s="10">
        <v>807.23019999999997</v>
      </c>
      <c r="F50" t="s">
        <v>11</v>
      </c>
    </row>
    <row r="51" spans="1:6" x14ac:dyDescent="0.25">
      <c r="A51" t="s">
        <v>9</v>
      </c>
      <c r="B51" t="s">
        <v>118</v>
      </c>
      <c r="C51" t="s">
        <v>13</v>
      </c>
      <c r="D51">
        <v>2012</v>
      </c>
      <c r="E51" s="10">
        <v>0</v>
      </c>
      <c r="F51" t="s">
        <v>11</v>
      </c>
    </row>
    <row r="52" spans="1:6" x14ac:dyDescent="0.25">
      <c r="A52" t="s">
        <v>9</v>
      </c>
      <c r="B52" t="s">
        <v>118</v>
      </c>
      <c r="C52" t="s">
        <v>103</v>
      </c>
      <c r="D52">
        <v>2012</v>
      </c>
      <c r="E52" s="10">
        <v>2499.8474000000001</v>
      </c>
      <c r="F52" t="s">
        <v>11</v>
      </c>
    </row>
    <row r="53" spans="1:6" x14ac:dyDescent="0.25">
      <c r="A53" t="s">
        <v>9</v>
      </c>
      <c r="B53" t="s">
        <v>118</v>
      </c>
      <c r="C53" t="s">
        <v>54</v>
      </c>
      <c r="D53">
        <v>2012</v>
      </c>
      <c r="E53" s="10">
        <v>179.32429999999999</v>
      </c>
      <c r="F53" t="s">
        <v>11</v>
      </c>
    </row>
    <row r="54" spans="1:6" x14ac:dyDescent="0.25">
      <c r="A54" t="s">
        <v>9</v>
      </c>
      <c r="B54" t="s">
        <v>118</v>
      </c>
      <c r="C54" t="s">
        <v>108</v>
      </c>
      <c r="D54">
        <v>2012</v>
      </c>
      <c r="E54" s="10">
        <v>1840.1061</v>
      </c>
      <c r="F54" t="s">
        <v>11</v>
      </c>
    </row>
    <row r="55" spans="1:6" x14ac:dyDescent="0.25">
      <c r="A55" t="s">
        <v>9</v>
      </c>
      <c r="B55" t="s">
        <v>118</v>
      </c>
      <c r="C55" t="s">
        <v>107</v>
      </c>
      <c r="D55">
        <v>2013</v>
      </c>
      <c r="E55" s="10">
        <v>447.97070000000002</v>
      </c>
      <c r="F55" t="s">
        <v>11</v>
      </c>
    </row>
    <row r="56" spans="1:6" x14ac:dyDescent="0.25">
      <c r="A56" t="s">
        <v>9</v>
      </c>
      <c r="B56" t="s">
        <v>118</v>
      </c>
      <c r="C56" t="s">
        <v>10</v>
      </c>
      <c r="D56">
        <v>2013</v>
      </c>
      <c r="E56" s="10">
        <v>805.89390000000003</v>
      </c>
      <c r="F56" t="s">
        <v>11</v>
      </c>
    </row>
    <row r="57" spans="1:6" x14ac:dyDescent="0.25">
      <c r="A57" t="s">
        <v>9</v>
      </c>
      <c r="B57" t="s">
        <v>118</v>
      </c>
      <c r="C57" t="s">
        <v>13</v>
      </c>
      <c r="D57">
        <v>2013</v>
      </c>
      <c r="E57" s="10">
        <v>0</v>
      </c>
      <c r="F57" t="s">
        <v>11</v>
      </c>
    </row>
    <row r="58" spans="1:6" x14ac:dyDescent="0.25">
      <c r="A58" t="s">
        <v>9</v>
      </c>
      <c r="B58" t="s">
        <v>118</v>
      </c>
      <c r="C58" t="s">
        <v>103</v>
      </c>
      <c r="D58">
        <v>2013</v>
      </c>
      <c r="E58" s="10">
        <v>2606.7572</v>
      </c>
      <c r="F58" t="s">
        <v>11</v>
      </c>
    </row>
    <row r="59" spans="1:6" x14ac:dyDescent="0.25">
      <c r="A59" t="s">
        <v>9</v>
      </c>
      <c r="B59" t="s">
        <v>118</v>
      </c>
      <c r="C59" t="s">
        <v>54</v>
      </c>
      <c r="D59">
        <v>2013</v>
      </c>
      <c r="E59" s="10">
        <v>155.0017</v>
      </c>
      <c r="F59" t="s">
        <v>11</v>
      </c>
    </row>
    <row r="60" spans="1:6" x14ac:dyDescent="0.25">
      <c r="A60" t="s">
        <v>9</v>
      </c>
      <c r="B60" t="s">
        <v>118</v>
      </c>
      <c r="C60" t="s">
        <v>108</v>
      </c>
      <c r="D60">
        <v>2013</v>
      </c>
      <c r="E60" s="10">
        <v>1811.2846999999999</v>
      </c>
      <c r="F60" t="s">
        <v>11</v>
      </c>
    </row>
    <row r="61" spans="1:6" x14ac:dyDescent="0.25">
      <c r="A61" t="s">
        <v>9</v>
      </c>
      <c r="B61" t="s">
        <v>118</v>
      </c>
      <c r="C61" t="s">
        <v>107</v>
      </c>
      <c r="D61">
        <v>2014</v>
      </c>
      <c r="E61" s="10">
        <v>430.0985</v>
      </c>
      <c r="F61" t="s">
        <v>11</v>
      </c>
    </row>
    <row r="62" spans="1:6" x14ac:dyDescent="0.25">
      <c r="A62" t="s">
        <v>9</v>
      </c>
      <c r="B62" t="s">
        <v>118</v>
      </c>
      <c r="C62" t="s">
        <v>10</v>
      </c>
      <c r="D62">
        <v>2014</v>
      </c>
      <c r="E62" s="10">
        <v>805.12630000000001</v>
      </c>
      <c r="F62" t="s">
        <v>11</v>
      </c>
    </row>
    <row r="63" spans="1:6" x14ac:dyDescent="0.25">
      <c r="A63" t="s">
        <v>9</v>
      </c>
      <c r="B63" t="s">
        <v>118</v>
      </c>
      <c r="C63" t="s">
        <v>13</v>
      </c>
      <c r="D63">
        <v>2014</v>
      </c>
      <c r="E63" s="10">
        <v>0</v>
      </c>
      <c r="F63" t="s">
        <v>11</v>
      </c>
    </row>
    <row r="64" spans="1:6" x14ac:dyDescent="0.25">
      <c r="A64" t="s">
        <v>9</v>
      </c>
      <c r="B64" t="s">
        <v>118</v>
      </c>
      <c r="C64" t="s">
        <v>103</v>
      </c>
      <c r="D64">
        <v>2014</v>
      </c>
      <c r="E64" s="10">
        <v>2677.1891000000001</v>
      </c>
      <c r="F64" t="s">
        <v>11</v>
      </c>
    </row>
    <row r="65" spans="1:6" x14ac:dyDescent="0.25">
      <c r="A65" t="s">
        <v>9</v>
      </c>
      <c r="B65" t="s">
        <v>118</v>
      </c>
      <c r="C65" t="s">
        <v>54</v>
      </c>
      <c r="D65">
        <v>2014</v>
      </c>
      <c r="E65" s="10">
        <v>162.56049999999999</v>
      </c>
      <c r="F65" t="s">
        <v>11</v>
      </c>
    </row>
    <row r="66" spans="1:6" x14ac:dyDescent="0.25">
      <c r="A66" t="s">
        <v>9</v>
      </c>
      <c r="B66" t="s">
        <v>118</v>
      </c>
      <c r="C66" t="s">
        <v>108</v>
      </c>
      <c r="D66">
        <v>2014</v>
      </c>
      <c r="E66" s="10">
        <v>1793.4463000000001</v>
      </c>
      <c r="F66" t="s">
        <v>11</v>
      </c>
    </row>
    <row r="67" spans="1:6" x14ac:dyDescent="0.25">
      <c r="A67" t="s">
        <v>9</v>
      </c>
      <c r="B67" t="s">
        <v>118</v>
      </c>
      <c r="C67" t="s">
        <v>107</v>
      </c>
      <c r="D67">
        <v>2015</v>
      </c>
      <c r="E67" s="10">
        <v>444.02659999999997</v>
      </c>
      <c r="F67" t="s">
        <v>11</v>
      </c>
    </row>
    <row r="68" spans="1:6" x14ac:dyDescent="0.25">
      <c r="A68" t="s">
        <v>9</v>
      </c>
      <c r="B68" t="s">
        <v>118</v>
      </c>
      <c r="C68" t="s">
        <v>10</v>
      </c>
      <c r="D68">
        <v>2015</v>
      </c>
      <c r="E68" s="10">
        <v>811.0856</v>
      </c>
      <c r="F68" t="s">
        <v>11</v>
      </c>
    </row>
    <row r="69" spans="1:6" x14ac:dyDescent="0.25">
      <c r="A69" t="s">
        <v>9</v>
      </c>
      <c r="B69" t="s">
        <v>118</v>
      </c>
      <c r="C69" t="s">
        <v>13</v>
      </c>
      <c r="D69">
        <v>2015</v>
      </c>
      <c r="E69" s="10">
        <v>0</v>
      </c>
      <c r="F69" t="s">
        <v>11</v>
      </c>
    </row>
    <row r="70" spans="1:6" x14ac:dyDescent="0.25">
      <c r="A70" t="s">
        <v>9</v>
      </c>
      <c r="B70" t="s">
        <v>118</v>
      </c>
      <c r="C70" t="s">
        <v>103</v>
      </c>
      <c r="D70">
        <v>2015</v>
      </c>
      <c r="E70" s="10">
        <v>2769.3811999999998</v>
      </c>
      <c r="F70" t="s">
        <v>11</v>
      </c>
    </row>
    <row r="71" spans="1:6" x14ac:dyDescent="0.25">
      <c r="A71" t="s">
        <v>9</v>
      </c>
      <c r="B71" t="s">
        <v>118</v>
      </c>
      <c r="C71" t="s">
        <v>54</v>
      </c>
      <c r="D71">
        <v>2015</v>
      </c>
      <c r="E71" s="10">
        <v>143.3861</v>
      </c>
      <c r="F71" t="s">
        <v>11</v>
      </c>
    </row>
    <row r="72" spans="1:6" x14ac:dyDescent="0.25">
      <c r="A72" t="s">
        <v>9</v>
      </c>
      <c r="B72" t="s">
        <v>118</v>
      </c>
      <c r="C72" t="s">
        <v>108</v>
      </c>
      <c r="D72">
        <v>2015</v>
      </c>
      <c r="E72" s="10">
        <v>1858.8948</v>
      </c>
      <c r="F72" t="s">
        <v>11</v>
      </c>
    </row>
    <row r="73" spans="1:6" x14ac:dyDescent="0.25">
      <c r="A73" t="s">
        <v>9</v>
      </c>
      <c r="B73" t="s">
        <v>118</v>
      </c>
      <c r="C73" t="s">
        <v>107</v>
      </c>
      <c r="D73">
        <v>2016</v>
      </c>
      <c r="E73" s="10">
        <v>434.13709999999998</v>
      </c>
      <c r="F73" t="s">
        <v>11</v>
      </c>
    </row>
    <row r="74" spans="1:6" x14ac:dyDescent="0.25">
      <c r="A74" t="s">
        <v>9</v>
      </c>
      <c r="B74" t="s">
        <v>118</v>
      </c>
      <c r="C74" t="s">
        <v>10</v>
      </c>
      <c r="D74">
        <v>2016</v>
      </c>
      <c r="E74" s="10">
        <v>833.87649999999996</v>
      </c>
      <c r="F74" t="s">
        <v>11</v>
      </c>
    </row>
    <row r="75" spans="1:6" x14ac:dyDescent="0.25">
      <c r="A75" t="s">
        <v>9</v>
      </c>
      <c r="B75" t="s">
        <v>118</v>
      </c>
      <c r="C75" t="s">
        <v>13</v>
      </c>
      <c r="D75">
        <v>2016</v>
      </c>
      <c r="E75" s="10">
        <v>0</v>
      </c>
      <c r="F75" t="s">
        <v>11</v>
      </c>
    </row>
    <row r="76" spans="1:6" x14ac:dyDescent="0.25">
      <c r="A76" t="s">
        <v>9</v>
      </c>
      <c r="B76" t="s">
        <v>118</v>
      </c>
      <c r="C76" t="s">
        <v>103</v>
      </c>
      <c r="D76">
        <v>2016</v>
      </c>
      <c r="E76" s="10">
        <v>2690.4641000000001</v>
      </c>
      <c r="F76" t="s">
        <v>11</v>
      </c>
    </row>
    <row r="77" spans="1:6" x14ac:dyDescent="0.25">
      <c r="A77" t="s">
        <v>9</v>
      </c>
      <c r="B77" t="s">
        <v>118</v>
      </c>
      <c r="C77" t="s">
        <v>54</v>
      </c>
      <c r="D77">
        <v>2016</v>
      </c>
      <c r="E77" s="10">
        <v>144.36160000000001</v>
      </c>
      <c r="F77" t="s">
        <v>11</v>
      </c>
    </row>
    <row r="78" spans="1:6" x14ac:dyDescent="0.25">
      <c r="A78" t="s">
        <v>9</v>
      </c>
      <c r="B78" t="s">
        <v>118</v>
      </c>
      <c r="C78" t="s">
        <v>108</v>
      </c>
      <c r="D78">
        <v>2016</v>
      </c>
      <c r="E78" s="10">
        <v>1924.3398999999999</v>
      </c>
      <c r="F78" t="s">
        <v>11</v>
      </c>
    </row>
    <row r="79" spans="1:6" x14ac:dyDescent="0.25">
      <c r="A79" t="s">
        <v>9</v>
      </c>
      <c r="B79" t="s">
        <v>118</v>
      </c>
      <c r="C79" t="s">
        <v>107</v>
      </c>
      <c r="D79">
        <v>2017</v>
      </c>
      <c r="E79" s="10">
        <v>457.96379999999999</v>
      </c>
      <c r="F79" t="s">
        <v>11</v>
      </c>
    </row>
    <row r="80" spans="1:6" x14ac:dyDescent="0.25">
      <c r="A80" t="s">
        <v>9</v>
      </c>
      <c r="B80" t="s">
        <v>118</v>
      </c>
      <c r="C80" t="s">
        <v>10</v>
      </c>
      <c r="D80">
        <v>2017</v>
      </c>
      <c r="E80" s="10">
        <v>827.11779999999999</v>
      </c>
      <c r="F80" t="s">
        <v>11</v>
      </c>
    </row>
    <row r="81" spans="1:6" x14ac:dyDescent="0.25">
      <c r="A81" t="s">
        <v>9</v>
      </c>
      <c r="B81" t="s">
        <v>118</v>
      </c>
      <c r="C81" t="s">
        <v>13</v>
      </c>
      <c r="D81">
        <v>2017</v>
      </c>
      <c r="E81" s="10">
        <v>0</v>
      </c>
      <c r="F81" t="s">
        <v>11</v>
      </c>
    </row>
    <row r="82" spans="1:6" x14ac:dyDescent="0.25">
      <c r="A82" t="s">
        <v>9</v>
      </c>
      <c r="B82" t="s">
        <v>118</v>
      </c>
      <c r="C82" t="s">
        <v>103</v>
      </c>
      <c r="D82">
        <v>2017</v>
      </c>
      <c r="E82" s="10">
        <v>2821.7586999999999</v>
      </c>
      <c r="F82" t="s">
        <v>11</v>
      </c>
    </row>
    <row r="83" spans="1:6" x14ac:dyDescent="0.25">
      <c r="A83" t="s">
        <v>9</v>
      </c>
      <c r="B83" t="s">
        <v>118</v>
      </c>
      <c r="C83" t="s">
        <v>54</v>
      </c>
      <c r="D83">
        <v>2017</v>
      </c>
      <c r="E83" s="10">
        <v>146.4564</v>
      </c>
      <c r="F83" t="s">
        <v>11</v>
      </c>
    </row>
    <row r="84" spans="1:6" x14ac:dyDescent="0.25">
      <c r="A84" t="s">
        <v>9</v>
      </c>
      <c r="B84" t="s">
        <v>118</v>
      </c>
      <c r="C84" t="s">
        <v>108</v>
      </c>
      <c r="D84">
        <v>2017</v>
      </c>
      <c r="E84" s="10">
        <v>1808.0744</v>
      </c>
      <c r="F84" t="s">
        <v>11</v>
      </c>
    </row>
    <row r="85" spans="1:6" x14ac:dyDescent="0.25">
      <c r="A85" t="s">
        <v>9</v>
      </c>
      <c r="B85" t="s">
        <v>118</v>
      </c>
      <c r="C85" t="s">
        <v>107</v>
      </c>
      <c r="D85">
        <v>2018</v>
      </c>
      <c r="E85" s="10">
        <v>472.11680000000001</v>
      </c>
      <c r="F85" t="s">
        <v>11</v>
      </c>
    </row>
    <row r="86" spans="1:6" x14ac:dyDescent="0.25">
      <c r="A86" t="s">
        <v>9</v>
      </c>
      <c r="B86" t="s">
        <v>118</v>
      </c>
      <c r="C86" t="s">
        <v>10</v>
      </c>
      <c r="D86">
        <v>2018</v>
      </c>
      <c r="E86" s="10">
        <v>848.08789999999999</v>
      </c>
      <c r="F86" t="s">
        <v>11</v>
      </c>
    </row>
    <row r="87" spans="1:6" x14ac:dyDescent="0.25">
      <c r="A87" t="s">
        <v>9</v>
      </c>
      <c r="B87" t="s">
        <v>118</v>
      </c>
      <c r="C87" t="s">
        <v>13</v>
      </c>
      <c r="D87">
        <v>2018</v>
      </c>
      <c r="E87" s="10">
        <v>0</v>
      </c>
      <c r="F87" t="s">
        <v>11</v>
      </c>
    </row>
    <row r="88" spans="1:6" x14ac:dyDescent="0.25">
      <c r="A88" t="s">
        <v>9</v>
      </c>
      <c r="B88" t="s">
        <v>118</v>
      </c>
      <c r="C88" t="s">
        <v>103</v>
      </c>
      <c r="D88">
        <v>2018</v>
      </c>
      <c r="E88" s="10">
        <v>2941.8287</v>
      </c>
      <c r="F88" t="s">
        <v>11</v>
      </c>
    </row>
    <row r="89" spans="1:6" x14ac:dyDescent="0.25">
      <c r="A89" t="s">
        <v>9</v>
      </c>
      <c r="B89" t="s">
        <v>118</v>
      </c>
      <c r="C89" t="s">
        <v>54</v>
      </c>
      <c r="D89">
        <v>2018</v>
      </c>
      <c r="E89" s="10">
        <v>156.67060000000001</v>
      </c>
      <c r="F89" t="s">
        <v>11</v>
      </c>
    </row>
    <row r="90" spans="1:6" x14ac:dyDescent="0.25">
      <c r="A90" t="s">
        <v>9</v>
      </c>
      <c r="B90" t="s">
        <v>118</v>
      </c>
      <c r="C90" t="s">
        <v>108</v>
      </c>
      <c r="D90">
        <v>2018</v>
      </c>
      <c r="E90" s="10">
        <v>1828.3145</v>
      </c>
      <c r="F90" t="s">
        <v>11</v>
      </c>
    </row>
    <row r="91" spans="1:6" x14ac:dyDescent="0.25">
      <c r="A91" t="s">
        <v>9</v>
      </c>
      <c r="B91" t="s">
        <v>118</v>
      </c>
      <c r="C91" t="s">
        <v>107</v>
      </c>
      <c r="D91">
        <v>2019</v>
      </c>
      <c r="E91" s="10">
        <v>465.59609999999998</v>
      </c>
      <c r="F91" t="s">
        <v>11</v>
      </c>
    </row>
    <row r="92" spans="1:6" x14ac:dyDescent="0.25">
      <c r="A92" t="s">
        <v>9</v>
      </c>
      <c r="B92" t="s">
        <v>118</v>
      </c>
      <c r="C92" t="s">
        <v>10</v>
      </c>
      <c r="D92">
        <v>2019</v>
      </c>
      <c r="E92" s="10">
        <v>857.69150000000002</v>
      </c>
      <c r="F92" t="s">
        <v>11</v>
      </c>
    </row>
    <row r="93" spans="1:6" x14ac:dyDescent="0.25">
      <c r="A93" t="s">
        <v>9</v>
      </c>
      <c r="B93" t="s">
        <v>118</v>
      </c>
      <c r="C93" t="s">
        <v>13</v>
      </c>
      <c r="D93">
        <v>2019</v>
      </c>
      <c r="E93" s="10">
        <v>0</v>
      </c>
      <c r="F93" t="s">
        <v>11</v>
      </c>
    </row>
    <row r="94" spans="1:6" x14ac:dyDescent="0.25">
      <c r="A94" t="s">
        <v>9</v>
      </c>
      <c r="B94" t="s">
        <v>118</v>
      </c>
      <c r="C94" t="s">
        <v>103</v>
      </c>
      <c r="D94">
        <v>2019</v>
      </c>
      <c r="E94" s="10">
        <v>2906.7541000000001</v>
      </c>
      <c r="F94" t="s">
        <v>11</v>
      </c>
    </row>
    <row r="95" spans="1:6" x14ac:dyDescent="0.25">
      <c r="A95" t="s">
        <v>9</v>
      </c>
      <c r="B95" t="s">
        <v>118</v>
      </c>
      <c r="C95" t="s">
        <v>54</v>
      </c>
      <c r="D95">
        <v>2019</v>
      </c>
      <c r="E95" s="10">
        <v>151.5</v>
      </c>
      <c r="F95" t="s">
        <v>11</v>
      </c>
    </row>
    <row r="96" spans="1:6" x14ac:dyDescent="0.25">
      <c r="A96" t="s">
        <v>9</v>
      </c>
      <c r="B96" t="s">
        <v>118</v>
      </c>
      <c r="C96" t="s">
        <v>108</v>
      </c>
      <c r="D96">
        <v>2019</v>
      </c>
      <c r="E96" s="10">
        <v>1845.1089999999999</v>
      </c>
      <c r="F96" t="s">
        <v>11</v>
      </c>
    </row>
    <row r="97" spans="1:6" x14ac:dyDescent="0.25">
      <c r="A97" t="s">
        <v>9</v>
      </c>
      <c r="B97" t="s">
        <v>118</v>
      </c>
      <c r="C97" t="s">
        <v>107</v>
      </c>
      <c r="D97">
        <v>2020</v>
      </c>
      <c r="E97" s="10">
        <v>429.83789999999999</v>
      </c>
      <c r="F97" t="s">
        <v>11</v>
      </c>
    </row>
    <row r="98" spans="1:6" x14ac:dyDescent="0.25">
      <c r="A98" t="s">
        <v>9</v>
      </c>
      <c r="B98" t="s">
        <v>118</v>
      </c>
      <c r="C98" t="s">
        <v>10</v>
      </c>
      <c r="D98">
        <v>2020</v>
      </c>
      <c r="E98" s="10">
        <v>828.65160000000003</v>
      </c>
      <c r="F98" t="s">
        <v>11</v>
      </c>
    </row>
    <row r="99" spans="1:6" x14ac:dyDescent="0.25">
      <c r="A99" t="s">
        <v>9</v>
      </c>
      <c r="B99" t="s">
        <v>118</v>
      </c>
      <c r="C99" t="s">
        <v>13</v>
      </c>
      <c r="D99">
        <v>2020</v>
      </c>
      <c r="E99" s="10">
        <v>0</v>
      </c>
      <c r="F99" t="s">
        <v>11</v>
      </c>
    </row>
    <row r="100" spans="1:6" x14ac:dyDescent="0.25">
      <c r="A100" t="s">
        <v>9</v>
      </c>
      <c r="B100" t="s">
        <v>118</v>
      </c>
      <c r="C100" t="s">
        <v>103</v>
      </c>
      <c r="D100">
        <v>2020</v>
      </c>
      <c r="E100" s="10">
        <v>2778.7100999999998</v>
      </c>
      <c r="F100" t="s">
        <v>11</v>
      </c>
    </row>
    <row r="101" spans="1:6" x14ac:dyDescent="0.25">
      <c r="A101" t="s">
        <v>9</v>
      </c>
      <c r="B101" t="s">
        <v>118</v>
      </c>
      <c r="C101" t="s">
        <v>54</v>
      </c>
      <c r="D101">
        <v>2020</v>
      </c>
      <c r="E101" s="10">
        <v>127.8429</v>
      </c>
      <c r="F101" t="s">
        <v>11</v>
      </c>
    </row>
    <row r="102" spans="1:6" x14ac:dyDescent="0.25">
      <c r="A102" t="s">
        <v>9</v>
      </c>
      <c r="B102" t="s">
        <v>118</v>
      </c>
      <c r="C102" t="s">
        <v>108</v>
      </c>
      <c r="D102">
        <v>2020</v>
      </c>
      <c r="E102" s="10">
        <v>1715.1754000000001</v>
      </c>
      <c r="F102" t="s">
        <v>11</v>
      </c>
    </row>
    <row r="103" spans="1:6" x14ac:dyDescent="0.25">
      <c r="A103" t="s">
        <v>9</v>
      </c>
      <c r="B103" t="s">
        <v>118</v>
      </c>
      <c r="C103" t="s">
        <v>107</v>
      </c>
      <c r="D103">
        <v>2021</v>
      </c>
      <c r="E103" s="10">
        <v>462.93200000000002</v>
      </c>
      <c r="F103" t="s">
        <v>11</v>
      </c>
    </row>
    <row r="104" spans="1:6" x14ac:dyDescent="0.25">
      <c r="A104" t="s">
        <v>9</v>
      </c>
      <c r="B104" t="s">
        <v>118</v>
      </c>
      <c r="C104" t="s">
        <v>10</v>
      </c>
      <c r="D104">
        <v>2021</v>
      </c>
      <c r="E104" s="10">
        <v>812.99040000000002</v>
      </c>
      <c r="F104" t="s">
        <v>11</v>
      </c>
    </row>
    <row r="105" spans="1:6" x14ac:dyDescent="0.25">
      <c r="A105" t="s">
        <v>9</v>
      </c>
      <c r="B105" t="s">
        <v>118</v>
      </c>
      <c r="C105" t="s">
        <v>13</v>
      </c>
      <c r="D105">
        <v>2021</v>
      </c>
      <c r="E105" s="10">
        <v>1.12E-2</v>
      </c>
      <c r="F105" t="s">
        <v>11</v>
      </c>
    </row>
    <row r="106" spans="1:6" x14ac:dyDescent="0.25">
      <c r="A106" t="s">
        <v>9</v>
      </c>
      <c r="B106" t="s">
        <v>118</v>
      </c>
      <c r="C106" t="s">
        <v>103</v>
      </c>
      <c r="D106">
        <v>2021</v>
      </c>
      <c r="E106" s="10">
        <v>2948.3631</v>
      </c>
      <c r="F106" t="s">
        <v>11</v>
      </c>
    </row>
    <row r="107" spans="1:6" x14ac:dyDescent="0.25">
      <c r="A107" t="s">
        <v>9</v>
      </c>
      <c r="B107" t="s">
        <v>118</v>
      </c>
      <c r="C107" t="s">
        <v>54</v>
      </c>
      <c r="D107">
        <v>2021</v>
      </c>
      <c r="E107" s="10">
        <v>133.07589999999999</v>
      </c>
      <c r="F107" t="s">
        <v>11</v>
      </c>
    </row>
    <row r="108" spans="1:6" x14ac:dyDescent="0.25">
      <c r="A108" t="s">
        <v>9</v>
      </c>
      <c r="B108" t="s">
        <v>118</v>
      </c>
      <c r="C108" t="s">
        <v>108</v>
      </c>
      <c r="D108">
        <v>2021</v>
      </c>
      <c r="E108" s="10">
        <v>1669.5585000000001</v>
      </c>
      <c r="F108" t="s">
        <v>11</v>
      </c>
    </row>
    <row r="109" spans="1:6" x14ac:dyDescent="0.25">
      <c r="A109" t="s">
        <v>9</v>
      </c>
      <c r="B109" t="s">
        <v>118</v>
      </c>
      <c r="C109" t="s">
        <v>107</v>
      </c>
      <c r="D109">
        <v>2022</v>
      </c>
      <c r="E109" s="10">
        <v>489.99930000000001</v>
      </c>
      <c r="F109" t="s">
        <v>11</v>
      </c>
    </row>
    <row r="110" spans="1:6" x14ac:dyDescent="0.25">
      <c r="A110" t="s">
        <v>9</v>
      </c>
      <c r="B110" t="s">
        <v>118</v>
      </c>
      <c r="C110" t="s">
        <v>10</v>
      </c>
      <c r="D110">
        <v>2022</v>
      </c>
      <c r="E110" s="10">
        <v>846.14739999999995</v>
      </c>
      <c r="F110" t="s">
        <v>11</v>
      </c>
    </row>
    <row r="111" spans="1:6" x14ac:dyDescent="0.25">
      <c r="A111" t="s">
        <v>9</v>
      </c>
      <c r="B111" t="s">
        <v>118</v>
      </c>
      <c r="C111" t="s">
        <v>13</v>
      </c>
      <c r="D111">
        <v>2022</v>
      </c>
      <c r="E111" s="10">
        <v>1.34E-2</v>
      </c>
      <c r="F111" t="s">
        <v>11</v>
      </c>
    </row>
    <row r="112" spans="1:6" x14ac:dyDescent="0.25">
      <c r="A112" t="s">
        <v>9</v>
      </c>
      <c r="B112" t="s">
        <v>118</v>
      </c>
      <c r="C112" t="s">
        <v>103</v>
      </c>
      <c r="D112">
        <v>2022</v>
      </c>
      <c r="E112" s="10">
        <v>2990.9425999999999</v>
      </c>
      <c r="F112" t="s">
        <v>11</v>
      </c>
    </row>
    <row r="113" spans="1:6" x14ac:dyDescent="0.25">
      <c r="A113" t="s">
        <v>9</v>
      </c>
      <c r="B113" t="s">
        <v>118</v>
      </c>
      <c r="C113" t="s">
        <v>54</v>
      </c>
      <c r="D113">
        <v>2022</v>
      </c>
      <c r="E113" s="10">
        <v>135.83789999999999</v>
      </c>
      <c r="F113" t="s">
        <v>11</v>
      </c>
    </row>
    <row r="114" spans="1:6" x14ac:dyDescent="0.25">
      <c r="A114" t="s">
        <v>9</v>
      </c>
      <c r="B114" t="s">
        <v>118</v>
      </c>
      <c r="C114" t="s">
        <v>108</v>
      </c>
      <c r="D114">
        <v>2022</v>
      </c>
      <c r="E114" s="10">
        <v>1716.8941</v>
      </c>
      <c r="F114" t="s">
        <v>11</v>
      </c>
    </row>
    <row r="115" spans="1:6" x14ac:dyDescent="0.25">
      <c r="A115" t="s">
        <v>9</v>
      </c>
      <c r="B115" t="s">
        <v>118</v>
      </c>
      <c r="C115" t="s">
        <v>107</v>
      </c>
      <c r="D115">
        <v>2023</v>
      </c>
      <c r="E115" s="10">
        <v>508.26</v>
      </c>
      <c r="F115" t="s">
        <v>11</v>
      </c>
    </row>
    <row r="116" spans="1:6" x14ac:dyDescent="0.25">
      <c r="A116" t="s">
        <v>9</v>
      </c>
      <c r="B116" t="s">
        <v>118</v>
      </c>
      <c r="C116" t="s">
        <v>10</v>
      </c>
      <c r="D116">
        <v>2023</v>
      </c>
      <c r="E116" s="10">
        <v>859.55719999999997</v>
      </c>
      <c r="F116" t="s">
        <v>11</v>
      </c>
    </row>
    <row r="117" spans="1:6" x14ac:dyDescent="0.25">
      <c r="A117" t="s">
        <v>9</v>
      </c>
      <c r="B117" t="s">
        <v>118</v>
      </c>
      <c r="C117" t="s">
        <v>13</v>
      </c>
      <c r="D117">
        <v>2023</v>
      </c>
      <c r="E117" s="10">
        <v>1.54E-2</v>
      </c>
      <c r="F117" t="s">
        <v>11</v>
      </c>
    </row>
    <row r="118" spans="1:6" x14ac:dyDescent="0.25">
      <c r="A118" t="s">
        <v>9</v>
      </c>
      <c r="B118" t="s">
        <v>118</v>
      </c>
      <c r="C118" t="s">
        <v>103</v>
      </c>
      <c r="D118">
        <v>2023</v>
      </c>
      <c r="E118" s="10">
        <v>3060.7413000000001</v>
      </c>
      <c r="F118" t="s">
        <v>11</v>
      </c>
    </row>
    <row r="119" spans="1:6" x14ac:dyDescent="0.25">
      <c r="A119" t="s">
        <v>9</v>
      </c>
      <c r="B119" t="s">
        <v>118</v>
      </c>
      <c r="C119" t="s">
        <v>54</v>
      </c>
      <c r="D119">
        <v>2023</v>
      </c>
      <c r="E119" s="10">
        <v>113.1131</v>
      </c>
      <c r="F119" t="s">
        <v>11</v>
      </c>
    </row>
    <row r="120" spans="1:6" x14ac:dyDescent="0.25">
      <c r="A120" t="s">
        <v>9</v>
      </c>
      <c r="B120" t="s">
        <v>118</v>
      </c>
      <c r="C120" t="s">
        <v>108</v>
      </c>
      <c r="D120">
        <v>2023</v>
      </c>
      <c r="E120" s="10">
        <v>1714.1486</v>
      </c>
      <c r="F120" t="s">
        <v>11</v>
      </c>
    </row>
    <row r="121" spans="1:6" x14ac:dyDescent="0.25">
      <c r="A121" t="s">
        <v>9</v>
      </c>
      <c r="B121" t="s">
        <v>118</v>
      </c>
      <c r="C121" t="s">
        <v>107</v>
      </c>
      <c r="D121">
        <v>2024</v>
      </c>
      <c r="E121" s="10">
        <v>525.19830000000002</v>
      </c>
      <c r="F121" t="s">
        <v>11</v>
      </c>
    </row>
    <row r="122" spans="1:6" x14ac:dyDescent="0.25">
      <c r="A122" t="s">
        <v>9</v>
      </c>
      <c r="B122" t="s">
        <v>118</v>
      </c>
      <c r="C122" t="s">
        <v>10</v>
      </c>
      <c r="D122">
        <v>2024</v>
      </c>
      <c r="E122" s="10">
        <v>873.65449999999998</v>
      </c>
      <c r="F122" t="s">
        <v>11</v>
      </c>
    </row>
    <row r="123" spans="1:6" x14ac:dyDescent="0.25">
      <c r="A123" t="s">
        <v>9</v>
      </c>
      <c r="B123" t="s">
        <v>118</v>
      </c>
      <c r="C123" t="s">
        <v>13</v>
      </c>
      <c r="D123">
        <v>2024</v>
      </c>
      <c r="E123" s="10">
        <v>28.108499999999999</v>
      </c>
      <c r="F123" t="s">
        <v>11</v>
      </c>
    </row>
    <row r="124" spans="1:6" x14ac:dyDescent="0.25">
      <c r="A124" t="s">
        <v>9</v>
      </c>
      <c r="B124" t="s">
        <v>118</v>
      </c>
      <c r="C124" t="s">
        <v>103</v>
      </c>
      <c r="D124">
        <v>2024</v>
      </c>
      <c r="E124" s="10">
        <v>3000.5102000000002</v>
      </c>
      <c r="F124" t="s">
        <v>11</v>
      </c>
    </row>
    <row r="125" spans="1:6" x14ac:dyDescent="0.25">
      <c r="A125" t="s">
        <v>9</v>
      </c>
      <c r="B125" t="s">
        <v>118</v>
      </c>
      <c r="C125" t="s">
        <v>54</v>
      </c>
      <c r="D125">
        <v>2024</v>
      </c>
      <c r="E125" s="10">
        <v>114.5187</v>
      </c>
      <c r="F125" t="s">
        <v>11</v>
      </c>
    </row>
    <row r="126" spans="1:6" x14ac:dyDescent="0.25">
      <c r="A126" t="s">
        <v>9</v>
      </c>
      <c r="B126" t="s">
        <v>118</v>
      </c>
      <c r="C126" t="s">
        <v>108</v>
      </c>
      <c r="D126">
        <v>2024</v>
      </c>
      <c r="E126" s="10">
        <v>1690.375</v>
      </c>
      <c r="F126" t="s">
        <v>11</v>
      </c>
    </row>
    <row r="127" spans="1:6" x14ac:dyDescent="0.25">
      <c r="A127" t="s">
        <v>9</v>
      </c>
      <c r="B127" t="s">
        <v>118</v>
      </c>
      <c r="C127" t="s">
        <v>107</v>
      </c>
      <c r="D127">
        <v>2025</v>
      </c>
      <c r="E127" s="10">
        <v>542.71889999999996</v>
      </c>
      <c r="F127" t="s">
        <v>11</v>
      </c>
    </row>
    <row r="128" spans="1:6" x14ac:dyDescent="0.25">
      <c r="A128" t="s">
        <v>9</v>
      </c>
      <c r="B128" t="s">
        <v>118</v>
      </c>
      <c r="C128" t="s">
        <v>10</v>
      </c>
      <c r="D128">
        <v>2025</v>
      </c>
      <c r="E128" s="10">
        <v>888.05870000000004</v>
      </c>
      <c r="F128" t="s">
        <v>11</v>
      </c>
    </row>
    <row r="129" spans="1:6" x14ac:dyDescent="0.25">
      <c r="A129" t="s">
        <v>9</v>
      </c>
      <c r="B129" t="s">
        <v>118</v>
      </c>
      <c r="C129" t="s">
        <v>13</v>
      </c>
      <c r="D129">
        <v>2025</v>
      </c>
      <c r="E129" s="10">
        <v>55.629899999999999</v>
      </c>
      <c r="F129" t="s">
        <v>11</v>
      </c>
    </row>
    <row r="130" spans="1:6" x14ac:dyDescent="0.25">
      <c r="A130" t="s">
        <v>9</v>
      </c>
      <c r="B130" t="s">
        <v>118</v>
      </c>
      <c r="C130" t="s">
        <v>103</v>
      </c>
      <c r="D130">
        <v>2025</v>
      </c>
      <c r="E130" s="10">
        <v>2960.1367</v>
      </c>
      <c r="F130" t="s">
        <v>11</v>
      </c>
    </row>
    <row r="131" spans="1:6" x14ac:dyDescent="0.25">
      <c r="A131" t="s">
        <v>9</v>
      </c>
      <c r="B131" t="s">
        <v>118</v>
      </c>
      <c r="C131" t="s">
        <v>54</v>
      </c>
      <c r="D131">
        <v>2025</v>
      </c>
      <c r="E131" s="10">
        <v>103.64230000000001</v>
      </c>
      <c r="F131" t="s">
        <v>11</v>
      </c>
    </row>
    <row r="132" spans="1:6" x14ac:dyDescent="0.25">
      <c r="A132" t="s">
        <v>9</v>
      </c>
      <c r="B132" t="s">
        <v>118</v>
      </c>
      <c r="C132" t="s">
        <v>108</v>
      </c>
      <c r="D132">
        <v>2025</v>
      </c>
      <c r="E132" s="10">
        <v>1670.3724</v>
      </c>
      <c r="F132" t="s">
        <v>11</v>
      </c>
    </row>
    <row r="133" spans="1:6" x14ac:dyDescent="0.25">
      <c r="A133" t="s">
        <v>9</v>
      </c>
      <c r="B133" t="s">
        <v>118</v>
      </c>
      <c r="C133" t="s">
        <v>107</v>
      </c>
      <c r="D133">
        <v>2026</v>
      </c>
      <c r="E133" s="10">
        <v>553.90930000000003</v>
      </c>
      <c r="F133" t="s">
        <v>11</v>
      </c>
    </row>
    <row r="134" spans="1:6" x14ac:dyDescent="0.25">
      <c r="A134" t="s">
        <v>9</v>
      </c>
      <c r="B134" t="s">
        <v>118</v>
      </c>
      <c r="C134" t="s">
        <v>10</v>
      </c>
      <c r="D134">
        <v>2026</v>
      </c>
      <c r="E134" s="10">
        <v>907.54909999999995</v>
      </c>
      <c r="F134" t="s">
        <v>11</v>
      </c>
    </row>
    <row r="135" spans="1:6" x14ac:dyDescent="0.25">
      <c r="A135" t="s">
        <v>9</v>
      </c>
      <c r="B135" t="s">
        <v>118</v>
      </c>
      <c r="C135" t="s">
        <v>13</v>
      </c>
      <c r="D135">
        <v>2026</v>
      </c>
      <c r="E135" s="10">
        <v>67.641000000000005</v>
      </c>
      <c r="F135" t="s">
        <v>11</v>
      </c>
    </row>
    <row r="136" spans="1:6" x14ac:dyDescent="0.25">
      <c r="A136" t="s">
        <v>9</v>
      </c>
      <c r="B136" t="s">
        <v>118</v>
      </c>
      <c r="C136" t="s">
        <v>103</v>
      </c>
      <c r="D136">
        <v>2026</v>
      </c>
      <c r="E136" s="10">
        <v>2953.2709020000002</v>
      </c>
      <c r="F136" t="s">
        <v>11</v>
      </c>
    </row>
    <row r="137" spans="1:6" x14ac:dyDescent="0.25">
      <c r="A137" t="s">
        <v>9</v>
      </c>
      <c r="B137" t="s">
        <v>118</v>
      </c>
      <c r="C137" t="s">
        <v>54</v>
      </c>
      <c r="D137">
        <v>2026</v>
      </c>
      <c r="E137" s="10">
        <v>85.916300000000007</v>
      </c>
      <c r="F137" t="s">
        <v>11</v>
      </c>
    </row>
    <row r="138" spans="1:6" x14ac:dyDescent="0.25">
      <c r="A138" t="s">
        <v>9</v>
      </c>
      <c r="B138" t="s">
        <v>118</v>
      </c>
      <c r="C138" t="s">
        <v>108</v>
      </c>
      <c r="D138">
        <v>2026</v>
      </c>
      <c r="E138" s="10">
        <v>1688.8518999999999</v>
      </c>
      <c r="F138" t="s">
        <v>11</v>
      </c>
    </row>
    <row r="139" spans="1:6" x14ac:dyDescent="0.25">
      <c r="A139" t="s">
        <v>9</v>
      </c>
      <c r="B139" t="s">
        <v>118</v>
      </c>
      <c r="C139" t="s">
        <v>107</v>
      </c>
      <c r="D139">
        <v>2027</v>
      </c>
      <c r="E139" s="10">
        <v>570.13710000000003</v>
      </c>
      <c r="F139" t="s">
        <v>11</v>
      </c>
    </row>
    <row r="140" spans="1:6" x14ac:dyDescent="0.25">
      <c r="A140" t="s">
        <v>9</v>
      </c>
      <c r="B140" t="s">
        <v>118</v>
      </c>
      <c r="C140" t="s">
        <v>10</v>
      </c>
      <c r="D140">
        <v>2027</v>
      </c>
      <c r="E140" s="10">
        <v>924.41410900000005</v>
      </c>
      <c r="F140" t="s">
        <v>11</v>
      </c>
    </row>
    <row r="141" spans="1:6" x14ac:dyDescent="0.25">
      <c r="A141" t="s">
        <v>9</v>
      </c>
      <c r="B141" t="s">
        <v>118</v>
      </c>
      <c r="C141" t="s">
        <v>13</v>
      </c>
      <c r="D141">
        <v>2027</v>
      </c>
      <c r="E141" s="10">
        <v>71.423699999999997</v>
      </c>
      <c r="F141" t="s">
        <v>11</v>
      </c>
    </row>
    <row r="142" spans="1:6" x14ac:dyDescent="0.25">
      <c r="A142" t="s">
        <v>9</v>
      </c>
      <c r="B142" t="s">
        <v>118</v>
      </c>
      <c r="C142" t="s">
        <v>103</v>
      </c>
      <c r="D142">
        <v>2027</v>
      </c>
      <c r="E142" s="10">
        <v>2921.1123349999998</v>
      </c>
      <c r="F142" t="s">
        <v>11</v>
      </c>
    </row>
    <row r="143" spans="1:6" x14ac:dyDescent="0.25">
      <c r="A143" t="s">
        <v>9</v>
      </c>
      <c r="B143" t="s">
        <v>118</v>
      </c>
      <c r="C143" t="s">
        <v>54</v>
      </c>
      <c r="D143">
        <v>2027</v>
      </c>
      <c r="E143" s="10">
        <v>71.936700000000002</v>
      </c>
      <c r="F143" t="s">
        <v>11</v>
      </c>
    </row>
    <row r="144" spans="1:6" x14ac:dyDescent="0.25">
      <c r="A144" t="s">
        <v>9</v>
      </c>
      <c r="B144" t="s">
        <v>118</v>
      </c>
      <c r="C144" t="s">
        <v>108</v>
      </c>
      <c r="D144">
        <v>2027</v>
      </c>
      <c r="E144" s="10">
        <v>1678.0329999999999</v>
      </c>
      <c r="F144" t="s">
        <v>11</v>
      </c>
    </row>
    <row r="145" spans="1:6" x14ac:dyDescent="0.25">
      <c r="A145" t="s">
        <v>9</v>
      </c>
      <c r="B145" t="s">
        <v>118</v>
      </c>
      <c r="C145" t="s">
        <v>107</v>
      </c>
      <c r="D145">
        <v>2028</v>
      </c>
      <c r="E145" s="10">
        <v>585.73919999999998</v>
      </c>
      <c r="F145" t="s">
        <v>11</v>
      </c>
    </row>
    <row r="146" spans="1:6" x14ac:dyDescent="0.25">
      <c r="A146" t="s">
        <v>9</v>
      </c>
      <c r="B146" t="s">
        <v>118</v>
      </c>
      <c r="C146" t="s">
        <v>10</v>
      </c>
      <c r="D146">
        <v>2028</v>
      </c>
      <c r="E146" s="10">
        <v>936.89826300000004</v>
      </c>
      <c r="F146" t="s">
        <v>11</v>
      </c>
    </row>
    <row r="147" spans="1:6" x14ac:dyDescent="0.25">
      <c r="A147" t="s">
        <v>9</v>
      </c>
      <c r="B147" t="s">
        <v>118</v>
      </c>
      <c r="C147" t="s">
        <v>13</v>
      </c>
      <c r="D147">
        <v>2028</v>
      </c>
      <c r="E147" s="10">
        <v>70.632499999999993</v>
      </c>
      <c r="F147" t="s">
        <v>11</v>
      </c>
    </row>
    <row r="148" spans="1:6" x14ac:dyDescent="0.25">
      <c r="A148" t="s">
        <v>9</v>
      </c>
      <c r="B148" t="s">
        <v>118</v>
      </c>
      <c r="C148" t="s">
        <v>103</v>
      </c>
      <c r="D148">
        <v>2028</v>
      </c>
      <c r="E148" s="10">
        <v>2861.204033</v>
      </c>
      <c r="F148" t="s">
        <v>11</v>
      </c>
    </row>
    <row r="149" spans="1:6" x14ac:dyDescent="0.25">
      <c r="A149" t="s">
        <v>9</v>
      </c>
      <c r="B149" t="s">
        <v>118</v>
      </c>
      <c r="C149" t="s">
        <v>54</v>
      </c>
      <c r="D149">
        <v>2028</v>
      </c>
      <c r="E149" s="10">
        <v>59.648299999999999</v>
      </c>
      <c r="F149" t="s">
        <v>11</v>
      </c>
    </row>
    <row r="150" spans="1:6" x14ac:dyDescent="0.25">
      <c r="A150" t="s">
        <v>9</v>
      </c>
      <c r="B150" t="s">
        <v>118</v>
      </c>
      <c r="C150" t="s">
        <v>108</v>
      </c>
      <c r="D150">
        <v>2028</v>
      </c>
      <c r="E150" s="10">
        <v>1667.5767000000001</v>
      </c>
      <c r="F150" t="s">
        <v>11</v>
      </c>
    </row>
    <row r="151" spans="1:6" x14ac:dyDescent="0.25">
      <c r="A151" t="s">
        <v>9</v>
      </c>
      <c r="B151" t="s">
        <v>118</v>
      </c>
      <c r="C151" t="s">
        <v>107</v>
      </c>
      <c r="D151">
        <v>2029</v>
      </c>
      <c r="E151" s="10">
        <v>603.99689999999998</v>
      </c>
      <c r="F151" t="s">
        <v>11</v>
      </c>
    </row>
    <row r="152" spans="1:6" x14ac:dyDescent="0.25">
      <c r="A152" t="s">
        <v>9</v>
      </c>
      <c r="B152" t="s">
        <v>118</v>
      </c>
      <c r="C152" t="s">
        <v>10</v>
      </c>
      <c r="D152">
        <v>2029</v>
      </c>
      <c r="E152" s="10">
        <v>955.70259399999998</v>
      </c>
      <c r="F152" t="s">
        <v>11</v>
      </c>
    </row>
    <row r="153" spans="1:6" x14ac:dyDescent="0.25">
      <c r="A153" t="s">
        <v>9</v>
      </c>
      <c r="B153" t="s">
        <v>118</v>
      </c>
      <c r="C153" t="s">
        <v>13</v>
      </c>
      <c r="D153">
        <v>2029</v>
      </c>
      <c r="E153" s="10">
        <v>72.173199999999994</v>
      </c>
      <c r="F153" t="s">
        <v>11</v>
      </c>
    </row>
    <row r="154" spans="1:6" x14ac:dyDescent="0.25">
      <c r="A154" t="s">
        <v>9</v>
      </c>
      <c r="B154" t="s">
        <v>118</v>
      </c>
      <c r="C154" t="s">
        <v>103</v>
      </c>
      <c r="D154">
        <v>2029</v>
      </c>
      <c r="E154" s="10">
        <v>2818.7815009999999</v>
      </c>
      <c r="F154" t="s">
        <v>11</v>
      </c>
    </row>
    <row r="155" spans="1:6" x14ac:dyDescent="0.25">
      <c r="A155" t="s">
        <v>9</v>
      </c>
      <c r="B155" t="s">
        <v>118</v>
      </c>
      <c r="C155" t="s">
        <v>54</v>
      </c>
      <c r="D155">
        <v>2029</v>
      </c>
      <c r="E155" s="10">
        <v>49.451500000000003</v>
      </c>
      <c r="F155" t="s">
        <v>11</v>
      </c>
    </row>
    <row r="156" spans="1:6" x14ac:dyDescent="0.25">
      <c r="A156" t="s">
        <v>9</v>
      </c>
      <c r="B156" t="s">
        <v>118</v>
      </c>
      <c r="C156" t="s">
        <v>108</v>
      </c>
      <c r="D156">
        <v>2029</v>
      </c>
      <c r="E156" s="10">
        <v>1654.1111000000001</v>
      </c>
      <c r="F156" t="s">
        <v>11</v>
      </c>
    </row>
    <row r="157" spans="1:6" x14ac:dyDescent="0.25">
      <c r="A157" t="s">
        <v>9</v>
      </c>
      <c r="B157" t="s">
        <v>118</v>
      </c>
      <c r="C157" t="s">
        <v>107</v>
      </c>
      <c r="D157">
        <v>2030</v>
      </c>
      <c r="E157" s="10">
        <v>621.01070000000004</v>
      </c>
      <c r="F157" t="s">
        <v>11</v>
      </c>
    </row>
    <row r="158" spans="1:6" x14ac:dyDescent="0.25">
      <c r="A158" t="s">
        <v>9</v>
      </c>
      <c r="B158" t="s">
        <v>118</v>
      </c>
      <c r="C158" t="s">
        <v>10</v>
      </c>
      <c r="D158">
        <v>2030</v>
      </c>
      <c r="E158" s="10">
        <v>969.75869</v>
      </c>
      <c r="F158" t="s">
        <v>11</v>
      </c>
    </row>
    <row r="159" spans="1:6" x14ac:dyDescent="0.25">
      <c r="A159" t="s">
        <v>9</v>
      </c>
      <c r="B159" t="s">
        <v>118</v>
      </c>
      <c r="C159" t="s">
        <v>13</v>
      </c>
      <c r="D159">
        <v>2030</v>
      </c>
      <c r="E159" s="10">
        <v>98.054000000000002</v>
      </c>
      <c r="F159" t="s">
        <v>11</v>
      </c>
    </row>
    <row r="160" spans="1:6" x14ac:dyDescent="0.25">
      <c r="A160" t="s">
        <v>9</v>
      </c>
      <c r="B160" t="s">
        <v>118</v>
      </c>
      <c r="C160" t="s">
        <v>103</v>
      </c>
      <c r="D160">
        <v>2030</v>
      </c>
      <c r="E160" s="10">
        <v>2744.4076759999998</v>
      </c>
      <c r="F160" t="s">
        <v>11</v>
      </c>
    </row>
    <row r="161" spans="1:6" x14ac:dyDescent="0.25">
      <c r="A161" t="s">
        <v>9</v>
      </c>
      <c r="B161" t="s">
        <v>118</v>
      </c>
      <c r="C161" t="s">
        <v>54</v>
      </c>
      <c r="D161">
        <v>2030</v>
      </c>
      <c r="E161" s="10">
        <v>40.507100000000001</v>
      </c>
      <c r="F161" t="s">
        <v>11</v>
      </c>
    </row>
    <row r="162" spans="1:6" x14ac:dyDescent="0.25">
      <c r="A162" t="s">
        <v>9</v>
      </c>
      <c r="B162" t="s">
        <v>118</v>
      </c>
      <c r="C162" t="s">
        <v>108</v>
      </c>
      <c r="D162">
        <v>2030</v>
      </c>
      <c r="E162" s="10">
        <v>1636.9936</v>
      </c>
      <c r="F162" t="s">
        <v>11</v>
      </c>
    </row>
    <row r="163" spans="1:6" x14ac:dyDescent="0.25">
      <c r="A163" t="s">
        <v>9</v>
      </c>
      <c r="B163" t="s">
        <v>118</v>
      </c>
      <c r="C163" t="s">
        <v>107</v>
      </c>
      <c r="D163">
        <v>2031</v>
      </c>
      <c r="E163" s="10">
        <v>639.49260000000004</v>
      </c>
      <c r="F163" t="s">
        <v>11</v>
      </c>
    </row>
    <row r="164" spans="1:6" x14ac:dyDescent="0.25">
      <c r="A164" t="s">
        <v>9</v>
      </c>
      <c r="B164" t="s">
        <v>118</v>
      </c>
      <c r="C164" t="s">
        <v>10</v>
      </c>
      <c r="D164">
        <v>2031</v>
      </c>
      <c r="E164" s="10">
        <v>986.12473299999999</v>
      </c>
      <c r="F164" t="s">
        <v>11</v>
      </c>
    </row>
    <row r="165" spans="1:6" x14ac:dyDescent="0.25">
      <c r="A165" t="s">
        <v>9</v>
      </c>
      <c r="B165" t="s">
        <v>118</v>
      </c>
      <c r="C165" t="s">
        <v>13</v>
      </c>
      <c r="D165">
        <v>2031</v>
      </c>
      <c r="E165" s="10">
        <v>105.4461</v>
      </c>
      <c r="F165" t="s">
        <v>11</v>
      </c>
    </row>
    <row r="166" spans="1:6" x14ac:dyDescent="0.25">
      <c r="A166" t="s">
        <v>9</v>
      </c>
      <c r="B166" t="s">
        <v>118</v>
      </c>
      <c r="C166" t="s">
        <v>103</v>
      </c>
      <c r="D166">
        <v>2031</v>
      </c>
      <c r="E166" s="10">
        <v>2672.7093369999998</v>
      </c>
      <c r="F166" t="s">
        <v>11</v>
      </c>
    </row>
    <row r="167" spans="1:6" x14ac:dyDescent="0.25">
      <c r="A167" t="s">
        <v>9</v>
      </c>
      <c r="B167" t="s">
        <v>118</v>
      </c>
      <c r="C167" t="s">
        <v>54</v>
      </c>
      <c r="D167">
        <v>2031</v>
      </c>
      <c r="E167" s="10">
        <v>39.101199999999999</v>
      </c>
      <c r="F167" t="s">
        <v>11</v>
      </c>
    </row>
    <row r="168" spans="1:6" x14ac:dyDescent="0.25">
      <c r="A168" t="s">
        <v>9</v>
      </c>
      <c r="B168" t="s">
        <v>118</v>
      </c>
      <c r="C168" t="s">
        <v>108</v>
      </c>
      <c r="D168">
        <v>2031</v>
      </c>
      <c r="E168" s="10">
        <v>1616.6110000000001</v>
      </c>
      <c r="F168" t="s">
        <v>11</v>
      </c>
    </row>
    <row r="169" spans="1:6" x14ac:dyDescent="0.25">
      <c r="A169" t="s">
        <v>9</v>
      </c>
      <c r="B169" t="s">
        <v>118</v>
      </c>
      <c r="C169" t="s">
        <v>107</v>
      </c>
      <c r="D169">
        <v>2032</v>
      </c>
      <c r="E169" s="10">
        <v>655.09090000000003</v>
      </c>
      <c r="F169" t="s">
        <v>11</v>
      </c>
    </row>
    <row r="170" spans="1:6" x14ac:dyDescent="0.25">
      <c r="A170" t="s">
        <v>9</v>
      </c>
      <c r="B170" t="s">
        <v>118</v>
      </c>
      <c r="C170" t="s">
        <v>10</v>
      </c>
      <c r="D170">
        <v>2032</v>
      </c>
      <c r="E170" s="10">
        <v>996.93536500000005</v>
      </c>
      <c r="F170" t="s">
        <v>11</v>
      </c>
    </row>
    <row r="171" spans="1:6" x14ac:dyDescent="0.25">
      <c r="A171" t="s">
        <v>9</v>
      </c>
      <c r="B171" t="s">
        <v>118</v>
      </c>
      <c r="C171" t="s">
        <v>13</v>
      </c>
      <c r="D171">
        <v>2032</v>
      </c>
      <c r="E171" s="10">
        <v>124.1313</v>
      </c>
      <c r="F171" t="s">
        <v>11</v>
      </c>
    </row>
    <row r="172" spans="1:6" x14ac:dyDescent="0.25">
      <c r="A172" t="s">
        <v>9</v>
      </c>
      <c r="B172" t="s">
        <v>118</v>
      </c>
      <c r="C172" t="s">
        <v>103</v>
      </c>
      <c r="D172">
        <v>2032</v>
      </c>
      <c r="E172" s="10">
        <v>2579.7284890000001</v>
      </c>
      <c r="F172" t="s">
        <v>11</v>
      </c>
    </row>
    <row r="173" spans="1:6" x14ac:dyDescent="0.25">
      <c r="A173" t="s">
        <v>9</v>
      </c>
      <c r="B173" t="s">
        <v>118</v>
      </c>
      <c r="C173" t="s">
        <v>54</v>
      </c>
      <c r="D173">
        <v>2032</v>
      </c>
      <c r="E173" s="10">
        <v>37.052599999999998</v>
      </c>
      <c r="F173" t="s">
        <v>11</v>
      </c>
    </row>
    <row r="174" spans="1:6" x14ac:dyDescent="0.25">
      <c r="A174" t="s">
        <v>9</v>
      </c>
      <c r="B174" t="s">
        <v>118</v>
      </c>
      <c r="C174" t="s">
        <v>108</v>
      </c>
      <c r="D174">
        <v>2032</v>
      </c>
      <c r="E174" s="10">
        <v>1599.4721999999999</v>
      </c>
      <c r="F174" t="s">
        <v>11</v>
      </c>
    </row>
    <row r="175" spans="1:6" x14ac:dyDescent="0.25">
      <c r="A175" t="s">
        <v>9</v>
      </c>
      <c r="B175" t="s">
        <v>118</v>
      </c>
      <c r="C175" t="s">
        <v>107</v>
      </c>
      <c r="D175">
        <v>2033</v>
      </c>
      <c r="E175" s="10">
        <v>667.69690000000003</v>
      </c>
      <c r="F175" t="s">
        <v>11</v>
      </c>
    </row>
    <row r="176" spans="1:6" x14ac:dyDescent="0.25">
      <c r="A176" t="s">
        <v>9</v>
      </c>
      <c r="B176" t="s">
        <v>118</v>
      </c>
      <c r="C176" t="s">
        <v>10</v>
      </c>
      <c r="D176">
        <v>2033</v>
      </c>
      <c r="E176" s="10">
        <v>1005.191673</v>
      </c>
      <c r="F176" t="s">
        <v>11</v>
      </c>
    </row>
    <row r="177" spans="1:6" x14ac:dyDescent="0.25">
      <c r="A177" t="s">
        <v>9</v>
      </c>
      <c r="B177" t="s">
        <v>118</v>
      </c>
      <c r="C177" t="s">
        <v>13</v>
      </c>
      <c r="D177">
        <v>2033</v>
      </c>
      <c r="E177" s="10">
        <v>142.8723</v>
      </c>
      <c r="F177" t="s">
        <v>11</v>
      </c>
    </row>
    <row r="178" spans="1:6" x14ac:dyDescent="0.25">
      <c r="A178" t="s">
        <v>9</v>
      </c>
      <c r="B178" t="s">
        <v>118</v>
      </c>
      <c r="C178" t="s">
        <v>103</v>
      </c>
      <c r="D178">
        <v>2033</v>
      </c>
      <c r="E178" s="10">
        <v>2457.3768749999999</v>
      </c>
      <c r="F178" t="s">
        <v>11</v>
      </c>
    </row>
    <row r="179" spans="1:6" x14ac:dyDescent="0.25">
      <c r="A179" t="s">
        <v>9</v>
      </c>
      <c r="B179" t="s">
        <v>118</v>
      </c>
      <c r="C179" t="s">
        <v>54</v>
      </c>
      <c r="D179">
        <v>2033</v>
      </c>
      <c r="E179" s="10">
        <v>34.783200000000001</v>
      </c>
      <c r="F179" t="s">
        <v>11</v>
      </c>
    </row>
    <row r="180" spans="1:6" x14ac:dyDescent="0.25">
      <c r="A180" t="s">
        <v>9</v>
      </c>
      <c r="B180" t="s">
        <v>118</v>
      </c>
      <c r="C180" t="s">
        <v>108</v>
      </c>
      <c r="D180">
        <v>2033</v>
      </c>
      <c r="E180" s="10">
        <v>1573.1862000000001</v>
      </c>
      <c r="F180" t="s">
        <v>11</v>
      </c>
    </row>
    <row r="181" spans="1:6" x14ac:dyDescent="0.25">
      <c r="A181" t="s">
        <v>9</v>
      </c>
      <c r="B181" t="s">
        <v>118</v>
      </c>
      <c r="C181" t="s">
        <v>107</v>
      </c>
      <c r="D181">
        <v>2034</v>
      </c>
      <c r="E181" s="10">
        <v>677.08699999999999</v>
      </c>
      <c r="F181" t="s">
        <v>11</v>
      </c>
    </row>
    <row r="182" spans="1:6" x14ac:dyDescent="0.25">
      <c r="A182" t="s">
        <v>9</v>
      </c>
      <c r="B182" t="s">
        <v>118</v>
      </c>
      <c r="C182" t="s">
        <v>10</v>
      </c>
      <c r="D182">
        <v>2034</v>
      </c>
      <c r="E182" s="10">
        <v>1010.637475</v>
      </c>
      <c r="F182" t="s">
        <v>11</v>
      </c>
    </row>
    <row r="183" spans="1:6" x14ac:dyDescent="0.25">
      <c r="A183" t="s">
        <v>9</v>
      </c>
      <c r="B183" t="s">
        <v>118</v>
      </c>
      <c r="C183" t="s">
        <v>13</v>
      </c>
      <c r="D183">
        <v>2034</v>
      </c>
      <c r="E183" s="10">
        <v>173.4967</v>
      </c>
      <c r="F183" t="s">
        <v>11</v>
      </c>
    </row>
    <row r="184" spans="1:6" x14ac:dyDescent="0.25">
      <c r="A184" t="s">
        <v>9</v>
      </c>
      <c r="B184" t="s">
        <v>118</v>
      </c>
      <c r="C184" t="s">
        <v>103</v>
      </c>
      <c r="D184">
        <v>2034</v>
      </c>
      <c r="E184" s="10">
        <v>2310.1931810000001</v>
      </c>
      <c r="F184" t="s">
        <v>11</v>
      </c>
    </row>
    <row r="185" spans="1:6" x14ac:dyDescent="0.25">
      <c r="A185" t="s">
        <v>9</v>
      </c>
      <c r="B185" t="s">
        <v>118</v>
      </c>
      <c r="C185" t="s">
        <v>54</v>
      </c>
      <c r="D185">
        <v>2034</v>
      </c>
      <c r="E185" s="10">
        <v>32.423000000000002</v>
      </c>
      <c r="F185" t="s">
        <v>11</v>
      </c>
    </row>
    <row r="186" spans="1:6" x14ac:dyDescent="0.25">
      <c r="A186" t="s">
        <v>9</v>
      </c>
      <c r="B186" t="s">
        <v>118</v>
      </c>
      <c r="C186" t="s">
        <v>108</v>
      </c>
      <c r="D186">
        <v>2034</v>
      </c>
      <c r="E186" s="10">
        <v>1543.6189999999999</v>
      </c>
      <c r="F186" t="s">
        <v>11</v>
      </c>
    </row>
    <row r="187" spans="1:6" x14ac:dyDescent="0.25">
      <c r="A187" t="s">
        <v>9</v>
      </c>
      <c r="B187" t="s">
        <v>118</v>
      </c>
      <c r="C187" t="s">
        <v>107</v>
      </c>
      <c r="D187">
        <v>2035</v>
      </c>
      <c r="E187" s="10">
        <v>683.76229999999998</v>
      </c>
      <c r="F187" t="s">
        <v>11</v>
      </c>
    </row>
    <row r="188" spans="1:6" x14ac:dyDescent="0.25">
      <c r="A188" t="s">
        <v>9</v>
      </c>
      <c r="B188" t="s">
        <v>118</v>
      </c>
      <c r="C188" t="s">
        <v>10</v>
      </c>
      <c r="D188">
        <v>2035</v>
      </c>
      <c r="E188" s="10">
        <v>1012.755945</v>
      </c>
      <c r="F188" t="s">
        <v>11</v>
      </c>
    </row>
    <row r="189" spans="1:6" x14ac:dyDescent="0.25">
      <c r="A189" t="s">
        <v>9</v>
      </c>
      <c r="B189" t="s">
        <v>118</v>
      </c>
      <c r="C189" t="s">
        <v>13</v>
      </c>
      <c r="D189">
        <v>2035</v>
      </c>
      <c r="E189" s="10">
        <v>187.7415</v>
      </c>
      <c r="F189" t="s">
        <v>11</v>
      </c>
    </row>
    <row r="190" spans="1:6" x14ac:dyDescent="0.25">
      <c r="A190" t="s">
        <v>9</v>
      </c>
      <c r="B190" t="s">
        <v>118</v>
      </c>
      <c r="C190" t="s">
        <v>103</v>
      </c>
      <c r="D190">
        <v>2035</v>
      </c>
      <c r="E190" s="10">
        <v>2156.3074820000002</v>
      </c>
      <c r="F190" t="s">
        <v>11</v>
      </c>
    </row>
    <row r="191" spans="1:6" x14ac:dyDescent="0.25">
      <c r="A191" t="s">
        <v>9</v>
      </c>
      <c r="B191" t="s">
        <v>118</v>
      </c>
      <c r="C191" t="s">
        <v>54</v>
      </c>
      <c r="D191">
        <v>2035</v>
      </c>
      <c r="E191" s="10">
        <v>30.038</v>
      </c>
      <c r="F191" t="s">
        <v>11</v>
      </c>
    </row>
    <row r="192" spans="1:6" x14ac:dyDescent="0.25">
      <c r="A192" t="s">
        <v>9</v>
      </c>
      <c r="B192" t="s">
        <v>118</v>
      </c>
      <c r="C192" t="s">
        <v>108</v>
      </c>
      <c r="D192">
        <v>2035</v>
      </c>
      <c r="E192" s="10">
        <v>1512.5508</v>
      </c>
      <c r="F192" t="s">
        <v>11</v>
      </c>
    </row>
    <row r="193" spans="1:6" x14ac:dyDescent="0.25">
      <c r="A193" t="s">
        <v>9</v>
      </c>
      <c r="B193" t="s">
        <v>118</v>
      </c>
      <c r="C193" t="s">
        <v>107</v>
      </c>
      <c r="D193">
        <v>2036</v>
      </c>
      <c r="E193" s="10">
        <v>688.09979999999996</v>
      </c>
      <c r="F193" t="s">
        <v>11</v>
      </c>
    </row>
    <row r="194" spans="1:6" x14ac:dyDescent="0.25">
      <c r="A194" t="s">
        <v>9</v>
      </c>
      <c r="B194" t="s">
        <v>118</v>
      </c>
      <c r="C194" t="s">
        <v>10</v>
      </c>
      <c r="D194">
        <v>2036</v>
      </c>
      <c r="E194" s="10">
        <v>1014.110937</v>
      </c>
      <c r="F194" t="s">
        <v>11</v>
      </c>
    </row>
    <row r="195" spans="1:6" x14ac:dyDescent="0.25">
      <c r="A195" t="s">
        <v>9</v>
      </c>
      <c r="B195" t="s">
        <v>118</v>
      </c>
      <c r="C195" t="s">
        <v>13</v>
      </c>
      <c r="D195">
        <v>2036</v>
      </c>
      <c r="E195" s="10">
        <v>193.2038</v>
      </c>
      <c r="F195" t="s">
        <v>11</v>
      </c>
    </row>
    <row r="196" spans="1:6" x14ac:dyDescent="0.25">
      <c r="A196" t="s">
        <v>9</v>
      </c>
      <c r="B196" t="s">
        <v>118</v>
      </c>
      <c r="C196" t="s">
        <v>103</v>
      </c>
      <c r="D196">
        <v>2036</v>
      </c>
      <c r="E196" s="10">
        <v>2015.9409989999999</v>
      </c>
      <c r="F196" t="s">
        <v>11</v>
      </c>
    </row>
    <row r="197" spans="1:6" x14ac:dyDescent="0.25">
      <c r="A197" t="s">
        <v>9</v>
      </c>
      <c r="B197" t="s">
        <v>118</v>
      </c>
      <c r="C197" t="s">
        <v>54</v>
      </c>
      <c r="D197">
        <v>2036</v>
      </c>
      <c r="E197" s="10">
        <v>27.843</v>
      </c>
      <c r="F197" t="s">
        <v>11</v>
      </c>
    </row>
    <row r="198" spans="1:6" x14ac:dyDescent="0.25">
      <c r="A198" t="s">
        <v>9</v>
      </c>
      <c r="B198" t="s">
        <v>118</v>
      </c>
      <c r="C198" t="s">
        <v>108</v>
      </c>
      <c r="D198">
        <v>2036</v>
      </c>
      <c r="E198" s="10">
        <v>1476.1782000000001</v>
      </c>
      <c r="F198" t="s">
        <v>11</v>
      </c>
    </row>
    <row r="199" spans="1:6" x14ac:dyDescent="0.25">
      <c r="A199" t="s">
        <v>9</v>
      </c>
      <c r="B199" t="s">
        <v>118</v>
      </c>
      <c r="C199" t="s">
        <v>107</v>
      </c>
      <c r="D199">
        <v>2037</v>
      </c>
      <c r="E199" s="10">
        <v>692.71230000000003</v>
      </c>
      <c r="F199" t="s">
        <v>11</v>
      </c>
    </row>
    <row r="200" spans="1:6" x14ac:dyDescent="0.25">
      <c r="A200" t="s">
        <v>9</v>
      </c>
      <c r="B200" t="s">
        <v>118</v>
      </c>
      <c r="C200" t="s">
        <v>10</v>
      </c>
      <c r="D200">
        <v>2037</v>
      </c>
      <c r="E200" s="10">
        <v>1017.624229</v>
      </c>
      <c r="F200" t="s">
        <v>11</v>
      </c>
    </row>
    <row r="201" spans="1:6" x14ac:dyDescent="0.25">
      <c r="A201" t="s">
        <v>9</v>
      </c>
      <c r="B201" t="s">
        <v>118</v>
      </c>
      <c r="C201" t="s">
        <v>13</v>
      </c>
      <c r="D201">
        <v>2037</v>
      </c>
      <c r="E201" s="10">
        <v>207.2867</v>
      </c>
      <c r="F201" t="s">
        <v>11</v>
      </c>
    </row>
    <row r="202" spans="1:6" x14ac:dyDescent="0.25">
      <c r="A202" t="s">
        <v>9</v>
      </c>
      <c r="B202" t="s">
        <v>118</v>
      </c>
      <c r="C202" t="s">
        <v>103</v>
      </c>
      <c r="D202">
        <v>2037</v>
      </c>
      <c r="E202" s="10">
        <v>1889.835464</v>
      </c>
      <c r="F202" t="s">
        <v>11</v>
      </c>
    </row>
    <row r="203" spans="1:6" x14ac:dyDescent="0.25">
      <c r="A203" t="s">
        <v>9</v>
      </c>
      <c r="B203" t="s">
        <v>118</v>
      </c>
      <c r="C203" t="s">
        <v>54</v>
      </c>
      <c r="D203">
        <v>2037</v>
      </c>
      <c r="E203" s="10">
        <v>26.012799999999999</v>
      </c>
      <c r="F203" t="s">
        <v>11</v>
      </c>
    </row>
    <row r="204" spans="1:6" x14ac:dyDescent="0.25">
      <c r="A204" t="s">
        <v>9</v>
      </c>
      <c r="B204" t="s">
        <v>118</v>
      </c>
      <c r="C204" t="s">
        <v>108</v>
      </c>
      <c r="D204">
        <v>2037</v>
      </c>
      <c r="E204" s="10">
        <v>1439.249</v>
      </c>
      <c r="F204" t="s">
        <v>11</v>
      </c>
    </row>
    <row r="205" spans="1:6" x14ac:dyDescent="0.25">
      <c r="A205" t="s">
        <v>9</v>
      </c>
      <c r="B205" t="s">
        <v>118</v>
      </c>
      <c r="C205" t="s">
        <v>107</v>
      </c>
      <c r="D205">
        <v>2038</v>
      </c>
      <c r="E205" s="10">
        <v>696.04</v>
      </c>
      <c r="F205" t="s">
        <v>11</v>
      </c>
    </row>
    <row r="206" spans="1:6" x14ac:dyDescent="0.25">
      <c r="A206" t="s">
        <v>9</v>
      </c>
      <c r="B206" t="s">
        <v>118</v>
      </c>
      <c r="C206" t="s">
        <v>10</v>
      </c>
      <c r="D206">
        <v>2038</v>
      </c>
      <c r="E206" s="10">
        <v>1021.542818</v>
      </c>
      <c r="F206" t="s">
        <v>11</v>
      </c>
    </row>
    <row r="207" spans="1:6" x14ac:dyDescent="0.25">
      <c r="A207" t="s">
        <v>9</v>
      </c>
      <c r="B207" t="s">
        <v>118</v>
      </c>
      <c r="C207" t="s">
        <v>13</v>
      </c>
      <c r="D207">
        <v>2038</v>
      </c>
      <c r="E207" s="10">
        <v>213.059</v>
      </c>
      <c r="F207" t="s">
        <v>11</v>
      </c>
    </row>
    <row r="208" spans="1:6" x14ac:dyDescent="0.25">
      <c r="A208" t="s">
        <v>9</v>
      </c>
      <c r="B208" t="s">
        <v>118</v>
      </c>
      <c r="C208" t="s">
        <v>103</v>
      </c>
      <c r="D208">
        <v>2038</v>
      </c>
      <c r="E208" s="10">
        <v>1772.64176</v>
      </c>
      <c r="F208" t="s">
        <v>11</v>
      </c>
    </row>
    <row r="209" spans="1:6" x14ac:dyDescent="0.25">
      <c r="A209" t="s">
        <v>9</v>
      </c>
      <c r="B209" t="s">
        <v>118</v>
      </c>
      <c r="C209" t="s">
        <v>54</v>
      </c>
      <c r="D209">
        <v>2038</v>
      </c>
      <c r="E209" s="10">
        <v>24.353000000000002</v>
      </c>
      <c r="F209" t="s">
        <v>11</v>
      </c>
    </row>
    <row r="210" spans="1:6" x14ac:dyDescent="0.25">
      <c r="A210" t="s">
        <v>9</v>
      </c>
      <c r="B210" t="s">
        <v>118</v>
      </c>
      <c r="C210" t="s">
        <v>108</v>
      </c>
      <c r="D210">
        <v>2038</v>
      </c>
      <c r="E210" s="10">
        <v>1411.5342000000001</v>
      </c>
      <c r="F210" t="s">
        <v>11</v>
      </c>
    </row>
    <row r="211" spans="1:6" x14ac:dyDescent="0.25">
      <c r="A211" t="s">
        <v>9</v>
      </c>
      <c r="B211" t="s">
        <v>118</v>
      </c>
      <c r="C211" t="s">
        <v>107</v>
      </c>
      <c r="D211">
        <v>2039</v>
      </c>
      <c r="E211" s="10">
        <v>699.38250000000005</v>
      </c>
      <c r="F211" t="s">
        <v>11</v>
      </c>
    </row>
    <row r="212" spans="1:6" x14ac:dyDescent="0.25">
      <c r="A212" t="s">
        <v>9</v>
      </c>
      <c r="B212" t="s">
        <v>118</v>
      </c>
      <c r="C212" t="s">
        <v>10</v>
      </c>
      <c r="D212">
        <v>2039</v>
      </c>
      <c r="E212" s="10">
        <v>1027.1835229999999</v>
      </c>
      <c r="F212" t="s">
        <v>11</v>
      </c>
    </row>
    <row r="213" spans="1:6" x14ac:dyDescent="0.25">
      <c r="A213" t="s">
        <v>9</v>
      </c>
      <c r="B213" t="s">
        <v>118</v>
      </c>
      <c r="C213" t="s">
        <v>13</v>
      </c>
      <c r="D213">
        <v>2039</v>
      </c>
      <c r="E213" s="10">
        <v>222.07660000000001</v>
      </c>
      <c r="F213" t="s">
        <v>11</v>
      </c>
    </row>
    <row r="214" spans="1:6" x14ac:dyDescent="0.25">
      <c r="A214" t="s">
        <v>9</v>
      </c>
      <c r="B214" t="s">
        <v>118</v>
      </c>
      <c r="C214" t="s">
        <v>103</v>
      </c>
      <c r="D214">
        <v>2039</v>
      </c>
      <c r="E214" s="10">
        <v>1666.4926780000001</v>
      </c>
      <c r="F214" t="s">
        <v>11</v>
      </c>
    </row>
    <row r="215" spans="1:6" x14ac:dyDescent="0.25">
      <c r="A215" t="s">
        <v>9</v>
      </c>
      <c r="B215" t="s">
        <v>118</v>
      </c>
      <c r="C215" t="s">
        <v>54</v>
      </c>
      <c r="D215">
        <v>2039</v>
      </c>
      <c r="E215" s="10">
        <v>22.9175</v>
      </c>
      <c r="F215" t="s">
        <v>11</v>
      </c>
    </row>
    <row r="216" spans="1:6" x14ac:dyDescent="0.25">
      <c r="A216" t="s">
        <v>9</v>
      </c>
      <c r="B216" t="s">
        <v>118</v>
      </c>
      <c r="C216" t="s">
        <v>108</v>
      </c>
      <c r="D216">
        <v>2039</v>
      </c>
      <c r="E216" s="10">
        <v>1385.0193999999999</v>
      </c>
      <c r="F216" t="s">
        <v>11</v>
      </c>
    </row>
    <row r="217" spans="1:6" x14ac:dyDescent="0.25">
      <c r="A217" t="s">
        <v>9</v>
      </c>
      <c r="B217" t="s">
        <v>118</v>
      </c>
      <c r="C217" t="s">
        <v>107</v>
      </c>
      <c r="D217">
        <v>2040</v>
      </c>
      <c r="E217" s="10">
        <v>703.78869999999995</v>
      </c>
      <c r="F217" t="s">
        <v>11</v>
      </c>
    </row>
    <row r="218" spans="1:6" x14ac:dyDescent="0.25">
      <c r="A218" t="s">
        <v>9</v>
      </c>
      <c r="B218" t="s">
        <v>118</v>
      </c>
      <c r="C218" t="s">
        <v>10</v>
      </c>
      <c r="D218">
        <v>2040</v>
      </c>
      <c r="E218" s="10">
        <v>1035.58869</v>
      </c>
      <c r="F218" t="s">
        <v>11</v>
      </c>
    </row>
    <row r="219" spans="1:6" x14ac:dyDescent="0.25">
      <c r="A219" t="s">
        <v>9</v>
      </c>
      <c r="B219" t="s">
        <v>118</v>
      </c>
      <c r="C219" t="s">
        <v>13</v>
      </c>
      <c r="D219">
        <v>2040</v>
      </c>
      <c r="E219" s="10">
        <v>231.22659999999999</v>
      </c>
      <c r="F219" t="s">
        <v>11</v>
      </c>
    </row>
    <row r="220" spans="1:6" x14ac:dyDescent="0.25">
      <c r="A220" t="s">
        <v>9</v>
      </c>
      <c r="B220" t="s">
        <v>118</v>
      </c>
      <c r="C220" t="s">
        <v>103</v>
      </c>
      <c r="D220">
        <v>2040</v>
      </c>
      <c r="E220" s="10">
        <v>1590.21651</v>
      </c>
      <c r="F220" t="s">
        <v>11</v>
      </c>
    </row>
    <row r="221" spans="1:6" x14ac:dyDescent="0.25">
      <c r="A221" t="s">
        <v>9</v>
      </c>
      <c r="B221" t="s">
        <v>118</v>
      </c>
      <c r="C221" t="s">
        <v>54</v>
      </c>
      <c r="D221">
        <v>2040</v>
      </c>
      <c r="E221" s="10">
        <v>21.839600000000001</v>
      </c>
      <c r="F221" t="s">
        <v>11</v>
      </c>
    </row>
    <row r="222" spans="1:6" x14ac:dyDescent="0.25">
      <c r="A222" t="s">
        <v>9</v>
      </c>
      <c r="B222" t="s">
        <v>118</v>
      </c>
      <c r="C222" t="s">
        <v>108</v>
      </c>
      <c r="D222">
        <v>2040</v>
      </c>
      <c r="E222" s="10">
        <v>1360.6072999999999</v>
      </c>
      <c r="F222" t="s">
        <v>11</v>
      </c>
    </row>
    <row r="223" spans="1:6" x14ac:dyDescent="0.25">
      <c r="A223" t="s">
        <v>9</v>
      </c>
      <c r="B223" t="s">
        <v>118</v>
      </c>
      <c r="C223" t="s">
        <v>107</v>
      </c>
      <c r="D223">
        <v>2041</v>
      </c>
      <c r="E223" s="10">
        <v>709.7903</v>
      </c>
      <c r="F223" t="s">
        <v>11</v>
      </c>
    </row>
    <row r="224" spans="1:6" x14ac:dyDescent="0.25">
      <c r="A224" t="s">
        <v>9</v>
      </c>
      <c r="B224" t="s">
        <v>118</v>
      </c>
      <c r="C224" t="s">
        <v>10</v>
      </c>
      <c r="D224">
        <v>2041</v>
      </c>
      <c r="E224" s="10">
        <v>1044.086456</v>
      </c>
      <c r="F224" t="s">
        <v>11</v>
      </c>
    </row>
    <row r="225" spans="1:6" x14ac:dyDescent="0.25">
      <c r="A225" t="s">
        <v>9</v>
      </c>
      <c r="B225" t="s">
        <v>118</v>
      </c>
      <c r="C225" t="s">
        <v>13</v>
      </c>
      <c r="D225">
        <v>2041</v>
      </c>
      <c r="E225" s="10">
        <v>249.715</v>
      </c>
      <c r="F225" t="s">
        <v>11</v>
      </c>
    </row>
    <row r="226" spans="1:6" x14ac:dyDescent="0.25">
      <c r="A226" t="s">
        <v>9</v>
      </c>
      <c r="B226" t="s">
        <v>118</v>
      </c>
      <c r="C226" t="s">
        <v>103</v>
      </c>
      <c r="D226">
        <v>2041</v>
      </c>
      <c r="E226" s="10">
        <v>1507.232276</v>
      </c>
      <c r="F226" t="s">
        <v>11</v>
      </c>
    </row>
    <row r="227" spans="1:6" x14ac:dyDescent="0.25">
      <c r="A227" t="s">
        <v>9</v>
      </c>
      <c r="B227" t="s">
        <v>118</v>
      </c>
      <c r="C227" t="s">
        <v>54</v>
      </c>
      <c r="D227">
        <v>2041</v>
      </c>
      <c r="E227" s="10">
        <v>20.2623</v>
      </c>
      <c r="F227" t="s">
        <v>11</v>
      </c>
    </row>
    <row r="228" spans="1:6" x14ac:dyDescent="0.25">
      <c r="A228" t="s">
        <v>9</v>
      </c>
      <c r="B228" t="s">
        <v>118</v>
      </c>
      <c r="C228" t="s">
        <v>108</v>
      </c>
      <c r="D228">
        <v>2041</v>
      </c>
      <c r="E228" s="10">
        <v>1333.8529000000001</v>
      </c>
      <c r="F228" t="s">
        <v>11</v>
      </c>
    </row>
    <row r="229" spans="1:6" x14ac:dyDescent="0.25">
      <c r="A229" t="s">
        <v>9</v>
      </c>
      <c r="B229" t="s">
        <v>118</v>
      </c>
      <c r="C229" t="s">
        <v>107</v>
      </c>
      <c r="D229">
        <v>2042</v>
      </c>
      <c r="E229" s="10">
        <v>715.55089999999996</v>
      </c>
      <c r="F229" t="s">
        <v>11</v>
      </c>
    </row>
    <row r="230" spans="1:6" x14ac:dyDescent="0.25">
      <c r="A230" t="s">
        <v>9</v>
      </c>
      <c r="B230" t="s">
        <v>118</v>
      </c>
      <c r="C230" t="s">
        <v>10</v>
      </c>
      <c r="D230">
        <v>2042</v>
      </c>
      <c r="E230" s="10">
        <v>1052.9886349999999</v>
      </c>
      <c r="F230" t="s">
        <v>11</v>
      </c>
    </row>
    <row r="231" spans="1:6" x14ac:dyDescent="0.25">
      <c r="A231" t="s">
        <v>9</v>
      </c>
      <c r="B231" t="s">
        <v>118</v>
      </c>
      <c r="C231" t="s">
        <v>13</v>
      </c>
      <c r="D231">
        <v>2042</v>
      </c>
      <c r="E231" s="10">
        <v>259.33150000000001</v>
      </c>
      <c r="F231" t="s">
        <v>11</v>
      </c>
    </row>
    <row r="232" spans="1:6" x14ac:dyDescent="0.25">
      <c r="A232" t="s">
        <v>9</v>
      </c>
      <c r="B232" t="s">
        <v>118</v>
      </c>
      <c r="C232" t="s">
        <v>103</v>
      </c>
      <c r="D232">
        <v>2042</v>
      </c>
      <c r="E232" s="10">
        <v>1433.957079</v>
      </c>
      <c r="F232" t="s">
        <v>11</v>
      </c>
    </row>
    <row r="233" spans="1:6" x14ac:dyDescent="0.25">
      <c r="A233" t="s">
        <v>9</v>
      </c>
      <c r="B233" t="s">
        <v>118</v>
      </c>
      <c r="C233" t="s">
        <v>54</v>
      </c>
      <c r="D233">
        <v>2042</v>
      </c>
      <c r="E233" s="10">
        <v>18.862200000000001</v>
      </c>
      <c r="F233" t="s">
        <v>11</v>
      </c>
    </row>
    <row r="234" spans="1:6" x14ac:dyDescent="0.25">
      <c r="A234" t="s">
        <v>9</v>
      </c>
      <c r="B234" t="s">
        <v>118</v>
      </c>
      <c r="C234" t="s">
        <v>108</v>
      </c>
      <c r="D234">
        <v>2042</v>
      </c>
      <c r="E234" s="10">
        <v>1306.0164</v>
      </c>
      <c r="F234" t="s">
        <v>11</v>
      </c>
    </row>
    <row r="235" spans="1:6" x14ac:dyDescent="0.25">
      <c r="A235" t="s">
        <v>9</v>
      </c>
      <c r="B235" t="s">
        <v>118</v>
      </c>
      <c r="C235" t="s">
        <v>107</v>
      </c>
      <c r="D235">
        <v>2043</v>
      </c>
      <c r="E235" s="10">
        <v>721.35680000000002</v>
      </c>
      <c r="F235" t="s">
        <v>11</v>
      </c>
    </row>
    <row r="236" spans="1:6" x14ac:dyDescent="0.25">
      <c r="A236" t="s">
        <v>9</v>
      </c>
      <c r="B236" t="s">
        <v>118</v>
      </c>
      <c r="C236" t="s">
        <v>10</v>
      </c>
      <c r="D236">
        <v>2043</v>
      </c>
      <c r="E236" s="10">
        <v>1063.687398</v>
      </c>
      <c r="F236" t="s">
        <v>11</v>
      </c>
    </row>
    <row r="237" spans="1:6" x14ac:dyDescent="0.25">
      <c r="A237" t="s">
        <v>9</v>
      </c>
      <c r="B237" t="s">
        <v>118</v>
      </c>
      <c r="C237" t="s">
        <v>13</v>
      </c>
      <c r="D237">
        <v>2043</v>
      </c>
      <c r="E237" s="10">
        <v>270.18950000000001</v>
      </c>
      <c r="F237" t="s">
        <v>11</v>
      </c>
    </row>
    <row r="238" spans="1:6" x14ac:dyDescent="0.25">
      <c r="A238" t="s">
        <v>9</v>
      </c>
      <c r="B238" t="s">
        <v>118</v>
      </c>
      <c r="C238" t="s">
        <v>103</v>
      </c>
      <c r="D238">
        <v>2043</v>
      </c>
      <c r="E238" s="10">
        <v>1366.284598</v>
      </c>
      <c r="F238" t="s">
        <v>11</v>
      </c>
    </row>
    <row r="239" spans="1:6" x14ac:dyDescent="0.25">
      <c r="A239" t="s">
        <v>9</v>
      </c>
      <c r="B239" t="s">
        <v>118</v>
      </c>
      <c r="C239" t="s">
        <v>54</v>
      </c>
      <c r="D239">
        <v>2043</v>
      </c>
      <c r="E239" s="10">
        <v>17.555199999999999</v>
      </c>
      <c r="F239" t="s">
        <v>11</v>
      </c>
    </row>
    <row r="240" spans="1:6" x14ac:dyDescent="0.25">
      <c r="A240" t="s">
        <v>9</v>
      </c>
      <c r="B240" t="s">
        <v>118</v>
      </c>
      <c r="C240" t="s">
        <v>108</v>
      </c>
      <c r="D240">
        <v>2043</v>
      </c>
      <c r="E240" s="10">
        <v>1278.9659999999999</v>
      </c>
      <c r="F240" t="s">
        <v>11</v>
      </c>
    </row>
    <row r="241" spans="1:6" x14ac:dyDescent="0.25">
      <c r="A241" t="s">
        <v>9</v>
      </c>
      <c r="B241" t="s">
        <v>118</v>
      </c>
      <c r="C241" t="s">
        <v>107</v>
      </c>
      <c r="D241">
        <v>2044</v>
      </c>
      <c r="E241" s="10">
        <v>727.04750000000001</v>
      </c>
      <c r="F241" t="s">
        <v>11</v>
      </c>
    </row>
    <row r="242" spans="1:6" x14ac:dyDescent="0.25">
      <c r="A242" t="s">
        <v>9</v>
      </c>
      <c r="B242" t="s">
        <v>118</v>
      </c>
      <c r="C242" t="s">
        <v>10</v>
      </c>
      <c r="D242">
        <v>2044</v>
      </c>
      <c r="E242" s="10">
        <v>1075.931932</v>
      </c>
      <c r="F242" t="s">
        <v>11</v>
      </c>
    </row>
    <row r="243" spans="1:6" x14ac:dyDescent="0.25">
      <c r="A243" t="s">
        <v>9</v>
      </c>
      <c r="B243" t="s">
        <v>118</v>
      </c>
      <c r="C243" t="s">
        <v>13</v>
      </c>
      <c r="D243">
        <v>2044</v>
      </c>
      <c r="E243" s="10">
        <v>274.74579999999997</v>
      </c>
      <c r="F243" t="s">
        <v>11</v>
      </c>
    </row>
    <row r="244" spans="1:6" x14ac:dyDescent="0.25">
      <c r="A244" t="s">
        <v>9</v>
      </c>
      <c r="B244" t="s">
        <v>118</v>
      </c>
      <c r="C244" t="s">
        <v>103</v>
      </c>
      <c r="D244">
        <v>2044</v>
      </c>
      <c r="E244" s="10">
        <v>1310.7726459999999</v>
      </c>
      <c r="F244" t="s">
        <v>11</v>
      </c>
    </row>
    <row r="245" spans="1:6" x14ac:dyDescent="0.25">
      <c r="A245" t="s">
        <v>9</v>
      </c>
      <c r="B245" t="s">
        <v>118</v>
      </c>
      <c r="C245" t="s">
        <v>54</v>
      </c>
      <c r="D245">
        <v>2044</v>
      </c>
      <c r="E245" s="10">
        <v>16.3995</v>
      </c>
      <c r="F245" t="s">
        <v>11</v>
      </c>
    </row>
    <row r="246" spans="1:6" x14ac:dyDescent="0.25">
      <c r="A246" t="s">
        <v>9</v>
      </c>
      <c r="B246" t="s">
        <v>118</v>
      </c>
      <c r="C246" t="s">
        <v>108</v>
      </c>
      <c r="D246">
        <v>2044</v>
      </c>
      <c r="E246" s="10">
        <v>1253.7157</v>
      </c>
      <c r="F246" t="s">
        <v>11</v>
      </c>
    </row>
    <row r="247" spans="1:6" x14ac:dyDescent="0.25">
      <c r="A247" t="s">
        <v>9</v>
      </c>
      <c r="B247" t="s">
        <v>118</v>
      </c>
      <c r="C247" t="s">
        <v>107</v>
      </c>
      <c r="D247">
        <v>2045</v>
      </c>
      <c r="E247" s="10">
        <v>730.70709999999997</v>
      </c>
      <c r="F247" t="s">
        <v>11</v>
      </c>
    </row>
    <row r="248" spans="1:6" x14ac:dyDescent="0.25">
      <c r="A248" t="s">
        <v>9</v>
      </c>
      <c r="B248" t="s">
        <v>118</v>
      </c>
      <c r="C248" t="s">
        <v>10</v>
      </c>
      <c r="D248">
        <v>2045</v>
      </c>
      <c r="E248" s="10">
        <v>1085.831095</v>
      </c>
      <c r="F248" t="s">
        <v>11</v>
      </c>
    </row>
    <row r="249" spans="1:6" x14ac:dyDescent="0.25">
      <c r="A249" t="s">
        <v>9</v>
      </c>
      <c r="B249" t="s">
        <v>118</v>
      </c>
      <c r="C249" t="s">
        <v>13</v>
      </c>
      <c r="D249">
        <v>2045</v>
      </c>
      <c r="E249" s="10">
        <v>277.33730000000003</v>
      </c>
      <c r="F249" t="s">
        <v>11</v>
      </c>
    </row>
    <row r="250" spans="1:6" x14ac:dyDescent="0.25">
      <c r="A250" t="s">
        <v>9</v>
      </c>
      <c r="B250" t="s">
        <v>118</v>
      </c>
      <c r="C250" t="s">
        <v>103</v>
      </c>
      <c r="D250">
        <v>2045</v>
      </c>
      <c r="E250" s="10">
        <v>1241.229636</v>
      </c>
      <c r="F250" t="s">
        <v>11</v>
      </c>
    </row>
    <row r="251" spans="1:6" x14ac:dyDescent="0.25">
      <c r="A251" t="s">
        <v>9</v>
      </c>
      <c r="B251" t="s">
        <v>118</v>
      </c>
      <c r="C251" t="s">
        <v>54</v>
      </c>
      <c r="D251">
        <v>2045</v>
      </c>
      <c r="E251" s="10">
        <v>15.2582</v>
      </c>
      <c r="F251" t="s">
        <v>11</v>
      </c>
    </row>
    <row r="252" spans="1:6" x14ac:dyDescent="0.25">
      <c r="A252" t="s">
        <v>9</v>
      </c>
      <c r="B252" t="s">
        <v>118</v>
      </c>
      <c r="C252" t="s">
        <v>108</v>
      </c>
      <c r="D252">
        <v>2045</v>
      </c>
      <c r="E252" s="10">
        <v>1225.8425999999999</v>
      </c>
      <c r="F252" t="s">
        <v>11</v>
      </c>
    </row>
    <row r="253" spans="1:6" x14ac:dyDescent="0.25">
      <c r="A253" t="s">
        <v>9</v>
      </c>
      <c r="B253" t="s">
        <v>118</v>
      </c>
      <c r="C253" t="s">
        <v>107</v>
      </c>
      <c r="D253">
        <v>2046</v>
      </c>
      <c r="E253" s="10">
        <v>733.65700000000004</v>
      </c>
      <c r="F253" t="s">
        <v>11</v>
      </c>
    </row>
    <row r="254" spans="1:6" x14ac:dyDescent="0.25">
      <c r="A254" t="s">
        <v>9</v>
      </c>
      <c r="B254" t="s">
        <v>118</v>
      </c>
      <c r="C254" t="s">
        <v>10</v>
      </c>
      <c r="D254">
        <v>2046</v>
      </c>
      <c r="E254" s="10">
        <v>1097.2561290000001</v>
      </c>
      <c r="F254" t="s">
        <v>11</v>
      </c>
    </row>
    <row r="255" spans="1:6" x14ac:dyDescent="0.25">
      <c r="A255" t="s">
        <v>9</v>
      </c>
      <c r="B255" t="s">
        <v>118</v>
      </c>
      <c r="C255" t="s">
        <v>13</v>
      </c>
      <c r="D255">
        <v>2046</v>
      </c>
      <c r="E255" s="10">
        <v>281.74110000000002</v>
      </c>
      <c r="F255" t="s">
        <v>11</v>
      </c>
    </row>
    <row r="256" spans="1:6" x14ac:dyDescent="0.25">
      <c r="A256" t="s">
        <v>9</v>
      </c>
      <c r="B256" t="s">
        <v>118</v>
      </c>
      <c r="C256" t="s">
        <v>103</v>
      </c>
      <c r="D256">
        <v>2046</v>
      </c>
      <c r="E256" s="10">
        <v>1184.1441970000001</v>
      </c>
      <c r="F256" t="s">
        <v>11</v>
      </c>
    </row>
    <row r="257" spans="1:6" x14ac:dyDescent="0.25">
      <c r="A257" t="s">
        <v>9</v>
      </c>
      <c r="B257" t="s">
        <v>118</v>
      </c>
      <c r="C257" t="s">
        <v>54</v>
      </c>
      <c r="D257">
        <v>2046</v>
      </c>
      <c r="E257" s="10">
        <v>14.2378</v>
      </c>
      <c r="F257" t="s">
        <v>11</v>
      </c>
    </row>
    <row r="258" spans="1:6" x14ac:dyDescent="0.25">
      <c r="A258" t="s">
        <v>9</v>
      </c>
      <c r="B258" t="s">
        <v>118</v>
      </c>
      <c r="C258" t="s">
        <v>108</v>
      </c>
      <c r="D258">
        <v>2046</v>
      </c>
      <c r="E258" s="10">
        <v>1199.6476</v>
      </c>
      <c r="F258" t="s">
        <v>11</v>
      </c>
    </row>
    <row r="259" spans="1:6" x14ac:dyDescent="0.25">
      <c r="A259" t="s">
        <v>9</v>
      </c>
      <c r="B259" t="s">
        <v>118</v>
      </c>
      <c r="C259" t="s">
        <v>107</v>
      </c>
      <c r="D259">
        <v>2047</v>
      </c>
      <c r="E259" s="10">
        <v>737.59159999999997</v>
      </c>
      <c r="F259" t="s">
        <v>11</v>
      </c>
    </row>
    <row r="260" spans="1:6" x14ac:dyDescent="0.25">
      <c r="A260" t="s">
        <v>9</v>
      </c>
      <c r="B260" t="s">
        <v>118</v>
      </c>
      <c r="C260" t="s">
        <v>10</v>
      </c>
      <c r="D260">
        <v>2047</v>
      </c>
      <c r="E260" s="10">
        <v>1113.9580570000001</v>
      </c>
      <c r="F260" t="s">
        <v>11</v>
      </c>
    </row>
    <row r="261" spans="1:6" x14ac:dyDescent="0.25">
      <c r="A261" t="s">
        <v>9</v>
      </c>
      <c r="B261" t="s">
        <v>118</v>
      </c>
      <c r="C261" t="s">
        <v>13</v>
      </c>
      <c r="D261">
        <v>2047</v>
      </c>
      <c r="E261" s="10">
        <v>286.17559999999997</v>
      </c>
      <c r="F261" t="s">
        <v>11</v>
      </c>
    </row>
    <row r="262" spans="1:6" x14ac:dyDescent="0.25">
      <c r="A262" t="s">
        <v>9</v>
      </c>
      <c r="B262" t="s">
        <v>118</v>
      </c>
      <c r="C262" t="s">
        <v>103</v>
      </c>
      <c r="D262">
        <v>2047</v>
      </c>
      <c r="E262" s="10">
        <v>1168.9594770000001</v>
      </c>
      <c r="F262" t="s">
        <v>11</v>
      </c>
    </row>
    <row r="263" spans="1:6" x14ac:dyDescent="0.25">
      <c r="A263" t="s">
        <v>9</v>
      </c>
      <c r="B263" t="s">
        <v>118</v>
      </c>
      <c r="C263" t="s">
        <v>54</v>
      </c>
      <c r="D263">
        <v>2047</v>
      </c>
      <c r="E263" s="10">
        <v>13.3649</v>
      </c>
      <c r="F263" t="s">
        <v>11</v>
      </c>
    </row>
    <row r="264" spans="1:6" x14ac:dyDescent="0.25">
      <c r="A264" t="s">
        <v>9</v>
      </c>
      <c r="B264" t="s">
        <v>118</v>
      </c>
      <c r="C264" t="s">
        <v>108</v>
      </c>
      <c r="D264">
        <v>2047</v>
      </c>
      <c r="E264" s="10">
        <v>1180.3969</v>
      </c>
      <c r="F264" t="s">
        <v>11</v>
      </c>
    </row>
    <row r="265" spans="1:6" x14ac:dyDescent="0.25">
      <c r="A265" t="s">
        <v>9</v>
      </c>
      <c r="B265" t="s">
        <v>118</v>
      </c>
      <c r="C265" t="s">
        <v>107</v>
      </c>
      <c r="D265">
        <v>2048</v>
      </c>
      <c r="E265" s="10">
        <v>741.02179999999998</v>
      </c>
      <c r="F265" t="s">
        <v>11</v>
      </c>
    </row>
    <row r="266" spans="1:6" x14ac:dyDescent="0.25">
      <c r="A266" t="s">
        <v>9</v>
      </c>
      <c r="B266" t="s">
        <v>118</v>
      </c>
      <c r="C266" t="s">
        <v>10</v>
      </c>
      <c r="D266">
        <v>2048</v>
      </c>
      <c r="E266" s="10">
        <v>1132.849608</v>
      </c>
      <c r="F266" t="s">
        <v>11</v>
      </c>
    </row>
    <row r="267" spans="1:6" x14ac:dyDescent="0.25">
      <c r="A267" t="s">
        <v>9</v>
      </c>
      <c r="B267" t="s">
        <v>118</v>
      </c>
      <c r="C267" t="s">
        <v>13</v>
      </c>
      <c r="D267">
        <v>2048</v>
      </c>
      <c r="E267" s="10">
        <v>291.91480000000001</v>
      </c>
      <c r="F267" t="s">
        <v>11</v>
      </c>
    </row>
    <row r="268" spans="1:6" x14ac:dyDescent="0.25">
      <c r="A268" t="s">
        <v>9</v>
      </c>
      <c r="B268" t="s">
        <v>118</v>
      </c>
      <c r="C268" t="s">
        <v>103</v>
      </c>
      <c r="D268">
        <v>2048</v>
      </c>
      <c r="E268" s="10">
        <v>1160.4918029999999</v>
      </c>
      <c r="F268" t="s">
        <v>11</v>
      </c>
    </row>
    <row r="269" spans="1:6" x14ac:dyDescent="0.25">
      <c r="A269" t="s">
        <v>9</v>
      </c>
      <c r="B269" t="s">
        <v>118</v>
      </c>
      <c r="C269" t="s">
        <v>54</v>
      </c>
      <c r="D269">
        <v>2048</v>
      </c>
      <c r="E269" s="10">
        <v>12.6639</v>
      </c>
      <c r="F269" t="s">
        <v>11</v>
      </c>
    </row>
    <row r="270" spans="1:6" x14ac:dyDescent="0.25">
      <c r="A270" t="s">
        <v>9</v>
      </c>
      <c r="B270" t="s">
        <v>118</v>
      </c>
      <c r="C270" t="s">
        <v>108</v>
      </c>
      <c r="D270">
        <v>2048</v>
      </c>
      <c r="E270" s="10">
        <v>1162.7762</v>
      </c>
      <c r="F270" t="s">
        <v>11</v>
      </c>
    </row>
    <row r="271" spans="1:6" x14ac:dyDescent="0.25">
      <c r="A271" t="s">
        <v>9</v>
      </c>
      <c r="B271" t="s">
        <v>118</v>
      </c>
      <c r="C271" t="s">
        <v>107</v>
      </c>
      <c r="D271">
        <v>2049</v>
      </c>
      <c r="E271" s="10">
        <v>744.29809999999998</v>
      </c>
      <c r="F271" t="s">
        <v>11</v>
      </c>
    </row>
    <row r="272" spans="1:6" x14ac:dyDescent="0.25">
      <c r="A272" t="s">
        <v>9</v>
      </c>
      <c r="B272" t="s">
        <v>118</v>
      </c>
      <c r="C272" t="s">
        <v>10</v>
      </c>
      <c r="D272">
        <v>2049</v>
      </c>
      <c r="E272" s="10">
        <v>1153.884069</v>
      </c>
      <c r="F272" t="s">
        <v>11</v>
      </c>
    </row>
    <row r="273" spans="1:6" x14ac:dyDescent="0.25">
      <c r="A273" t="s">
        <v>9</v>
      </c>
      <c r="B273" t="s">
        <v>118</v>
      </c>
      <c r="C273" t="s">
        <v>13</v>
      </c>
      <c r="D273">
        <v>2049</v>
      </c>
      <c r="E273" s="10">
        <v>293.98649999999998</v>
      </c>
      <c r="F273" t="s">
        <v>11</v>
      </c>
    </row>
    <row r="274" spans="1:6" x14ac:dyDescent="0.25">
      <c r="A274" t="s">
        <v>9</v>
      </c>
      <c r="B274" t="s">
        <v>118</v>
      </c>
      <c r="C274" t="s">
        <v>103</v>
      </c>
      <c r="D274">
        <v>2049</v>
      </c>
      <c r="E274" s="10">
        <v>1153.9508370000001</v>
      </c>
      <c r="F274" t="s">
        <v>11</v>
      </c>
    </row>
    <row r="275" spans="1:6" x14ac:dyDescent="0.25">
      <c r="A275" t="s">
        <v>9</v>
      </c>
      <c r="B275" t="s">
        <v>118</v>
      </c>
      <c r="C275" t="s">
        <v>54</v>
      </c>
      <c r="D275">
        <v>2049</v>
      </c>
      <c r="E275" s="10">
        <v>12.1075</v>
      </c>
      <c r="F275" t="s">
        <v>11</v>
      </c>
    </row>
    <row r="276" spans="1:6" x14ac:dyDescent="0.25">
      <c r="A276" t="s">
        <v>9</v>
      </c>
      <c r="B276" t="s">
        <v>118</v>
      </c>
      <c r="C276" t="s">
        <v>108</v>
      </c>
      <c r="D276">
        <v>2049</v>
      </c>
      <c r="E276" s="10">
        <v>1148.0806</v>
      </c>
      <c r="F276" t="s">
        <v>11</v>
      </c>
    </row>
    <row r="277" spans="1:6" x14ac:dyDescent="0.25">
      <c r="A277" t="s">
        <v>9</v>
      </c>
      <c r="B277" t="s">
        <v>118</v>
      </c>
      <c r="C277" t="s">
        <v>107</v>
      </c>
      <c r="D277">
        <v>2050</v>
      </c>
      <c r="E277" s="10">
        <v>746.12739999999997</v>
      </c>
      <c r="F277" t="s">
        <v>11</v>
      </c>
    </row>
    <row r="278" spans="1:6" x14ac:dyDescent="0.25">
      <c r="A278" t="s">
        <v>9</v>
      </c>
      <c r="B278" t="s">
        <v>118</v>
      </c>
      <c r="C278" t="s">
        <v>10</v>
      </c>
      <c r="D278">
        <v>2050</v>
      </c>
      <c r="E278" s="10">
        <v>1174.8161009999999</v>
      </c>
      <c r="F278" t="s">
        <v>11</v>
      </c>
    </row>
    <row r="279" spans="1:6" x14ac:dyDescent="0.25">
      <c r="A279" t="s">
        <v>9</v>
      </c>
      <c r="B279" t="s">
        <v>118</v>
      </c>
      <c r="C279" t="s">
        <v>13</v>
      </c>
      <c r="D279">
        <v>2050</v>
      </c>
      <c r="E279" s="10">
        <v>293.17619999999999</v>
      </c>
      <c r="F279" t="s">
        <v>11</v>
      </c>
    </row>
    <row r="280" spans="1:6" x14ac:dyDescent="0.25">
      <c r="A280" t="s">
        <v>9</v>
      </c>
      <c r="B280" t="s">
        <v>118</v>
      </c>
      <c r="C280" t="s">
        <v>103</v>
      </c>
      <c r="D280">
        <v>2050</v>
      </c>
      <c r="E280" s="10">
        <v>1148.1062280000001</v>
      </c>
      <c r="F280" t="s">
        <v>11</v>
      </c>
    </row>
    <row r="281" spans="1:6" x14ac:dyDescent="0.25">
      <c r="A281" t="s">
        <v>9</v>
      </c>
      <c r="B281" t="s">
        <v>118</v>
      </c>
      <c r="C281" t="s">
        <v>54</v>
      </c>
      <c r="D281">
        <v>2050</v>
      </c>
      <c r="E281" s="10">
        <v>11.6493</v>
      </c>
      <c r="F281" t="s">
        <v>11</v>
      </c>
    </row>
    <row r="282" spans="1:6" x14ac:dyDescent="0.25">
      <c r="A282" t="s">
        <v>9</v>
      </c>
      <c r="B282" t="s">
        <v>118</v>
      </c>
      <c r="C282" t="s">
        <v>108</v>
      </c>
      <c r="D282">
        <v>2050</v>
      </c>
      <c r="E282" s="10">
        <v>1130.7575999999999</v>
      </c>
      <c r="F282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8"/>
  <sheetViews>
    <sheetView workbookViewId="0"/>
  </sheetViews>
  <sheetFormatPr defaultColWidth="11.5703125" defaultRowHeight="15" x14ac:dyDescent="0.25"/>
  <sheetData>
    <row r="1" spans="1:4" x14ac:dyDescent="0.25">
      <c r="A1" s="15" t="s">
        <v>119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44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120</v>
      </c>
      <c r="B7" t="s">
        <v>121</v>
      </c>
      <c r="C7" s="9">
        <v>0.08</v>
      </c>
      <c r="D7" t="s">
        <v>115</v>
      </c>
    </row>
    <row r="8" spans="1:4" x14ac:dyDescent="0.25">
      <c r="A8" t="s">
        <v>120</v>
      </c>
      <c r="B8" t="s">
        <v>99</v>
      </c>
      <c r="C8" s="9">
        <v>0.6</v>
      </c>
      <c r="D8" t="s">
        <v>115</v>
      </c>
    </row>
    <row r="9" spans="1:4" x14ac:dyDescent="0.25">
      <c r="A9" t="s">
        <v>120</v>
      </c>
      <c r="B9" t="s">
        <v>122</v>
      </c>
      <c r="C9" s="9">
        <v>1</v>
      </c>
      <c r="D9" t="s">
        <v>115</v>
      </c>
    </row>
    <row r="10" spans="1:4" x14ac:dyDescent="0.25">
      <c r="A10" t="s">
        <v>120</v>
      </c>
      <c r="B10" t="s">
        <v>100</v>
      </c>
      <c r="C10" s="9">
        <v>1</v>
      </c>
      <c r="D10" t="s">
        <v>115</v>
      </c>
    </row>
    <row r="11" spans="1:4" x14ac:dyDescent="0.25">
      <c r="A11" t="s">
        <v>120</v>
      </c>
      <c r="B11" t="s">
        <v>123</v>
      </c>
      <c r="C11" s="9">
        <v>1</v>
      </c>
      <c r="D11" t="s">
        <v>115</v>
      </c>
    </row>
    <row r="12" spans="1:4" x14ac:dyDescent="0.25">
      <c r="A12" t="s">
        <v>120</v>
      </c>
      <c r="B12" t="s">
        <v>101</v>
      </c>
      <c r="C12" s="9">
        <v>1</v>
      </c>
      <c r="D12" t="s">
        <v>115</v>
      </c>
    </row>
    <row r="13" spans="1:4" x14ac:dyDescent="0.25">
      <c r="A13" t="s">
        <v>124</v>
      </c>
      <c r="B13" t="s">
        <v>121</v>
      </c>
      <c r="C13" s="9">
        <v>0.02</v>
      </c>
      <c r="D13" t="s">
        <v>115</v>
      </c>
    </row>
    <row r="14" spans="1:4" x14ac:dyDescent="0.25">
      <c r="A14" t="s">
        <v>124</v>
      </c>
      <c r="B14" t="s">
        <v>99</v>
      </c>
      <c r="C14" s="9">
        <v>0.24</v>
      </c>
      <c r="D14" t="s">
        <v>115</v>
      </c>
    </row>
    <row r="15" spans="1:4" x14ac:dyDescent="0.25">
      <c r="A15" t="s">
        <v>124</v>
      </c>
      <c r="B15" t="s">
        <v>122</v>
      </c>
      <c r="C15" s="9">
        <v>0.46</v>
      </c>
      <c r="D15" t="s">
        <v>115</v>
      </c>
    </row>
    <row r="16" spans="1:4" x14ac:dyDescent="0.25">
      <c r="A16" t="s">
        <v>124</v>
      </c>
      <c r="B16" t="s">
        <v>100</v>
      </c>
      <c r="C16" s="9">
        <v>0.66</v>
      </c>
      <c r="D16" t="s">
        <v>115</v>
      </c>
    </row>
    <row r="17" spans="1:4" x14ac:dyDescent="0.25">
      <c r="A17" t="s">
        <v>124</v>
      </c>
      <c r="B17" t="s">
        <v>123</v>
      </c>
      <c r="C17" s="9">
        <v>0.84</v>
      </c>
      <c r="D17" t="s">
        <v>115</v>
      </c>
    </row>
    <row r="18" spans="1:4" x14ac:dyDescent="0.25">
      <c r="A18" t="s">
        <v>124</v>
      </c>
      <c r="B18" t="s">
        <v>101</v>
      </c>
      <c r="C18" s="9">
        <v>0.98</v>
      </c>
      <c r="D18" t="s">
        <v>115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90"/>
  <sheetViews>
    <sheetView workbookViewId="0"/>
  </sheetViews>
  <sheetFormatPr defaultColWidth="11.5703125" defaultRowHeight="15" x14ac:dyDescent="0.25"/>
  <sheetData>
    <row r="1" spans="1:4" x14ac:dyDescent="0.25">
      <c r="A1" s="15" t="s">
        <v>125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5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10</v>
      </c>
      <c r="B7">
        <v>2005</v>
      </c>
      <c r="C7" s="10">
        <v>3.5339999999999998</v>
      </c>
      <c r="D7" t="s">
        <v>11</v>
      </c>
    </row>
    <row r="8" spans="1:4" x14ac:dyDescent="0.25">
      <c r="A8" t="s">
        <v>10</v>
      </c>
      <c r="B8">
        <v>2006</v>
      </c>
      <c r="C8" s="10">
        <v>3.496</v>
      </c>
      <c r="D8" t="s">
        <v>11</v>
      </c>
    </row>
    <row r="9" spans="1:4" x14ac:dyDescent="0.25">
      <c r="A9" t="s">
        <v>10</v>
      </c>
      <c r="B9">
        <v>2007</v>
      </c>
      <c r="C9" s="10">
        <v>3.2770000000000001</v>
      </c>
      <c r="D9" t="s">
        <v>11</v>
      </c>
    </row>
    <row r="10" spans="1:4" x14ac:dyDescent="0.25">
      <c r="A10" t="s">
        <v>10</v>
      </c>
      <c r="B10">
        <v>2008</v>
      </c>
      <c r="C10" s="10">
        <v>3.7759999999999998</v>
      </c>
      <c r="D10" t="s">
        <v>11</v>
      </c>
    </row>
    <row r="11" spans="1:4" x14ac:dyDescent="0.25">
      <c r="A11" t="s">
        <v>10</v>
      </c>
      <c r="B11">
        <v>2009</v>
      </c>
      <c r="C11" s="10">
        <v>3.4260000000000002</v>
      </c>
      <c r="D11" t="s">
        <v>11</v>
      </c>
    </row>
    <row r="12" spans="1:4" x14ac:dyDescent="0.25">
      <c r="A12" t="s">
        <v>10</v>
      </c>
      <c r="B12">
        <v>2010</v>
      </c>
      <c r="C12" s="10">
        <v>3.5910000000000002</v>
      </c>
      <c r="D12" t="s">
        <v>11</v>
      </c>
    </row>
    <row r="13" spans="1:4" x14ac:dyDescent="0.25">
      <c r="A13" t="s">
        <v>10</v>
      </c>
      <c r="B13">
        <v>2011</v>
      </c>
      <c r="C13" s="10">
        <v>3.7149999999999999</v>
      </c>
      <c r="D13" t="s">
        <v>11</v>
      </c>
    </row>
    <row r="14" spans="1:4" x14ac:dyDescent="0.25">
      <c r="A14" t="s">
        <v>10</v>
      </c>
      <c r="B14">
        <v>2012</v>
      </c>
      <c r="C14" s="10">
        <v>3.6819999999999999</v>
      </c>
      <c r="D14" t="s">
        <v>11</v>
      </c>
    </row>
    <row r="15" spans="1:4" x14ac:dyDescent="0.25">
      <c r="A15" t="s">
        <v>10</v>
      </c>
      <c r="B15">
        <v>2013</v>
      </c>
      <c r="C15" s="10">
        <v>4.0810000000000004</v>
      </c>
      <c r="D15" t="s">
        <v>11</v>
      </c>
    </row>
    <row r="16" spans="1:4" x14ac:dyDescent="0.25">
      <c r="A16" t="s">
        <v>10</v>
      </c>
      <c r="B16">
        <v>2014</v>
      </c>
      <c r="C16" s="10">
        <v>4.4829999999999997</v>
      </c>
      <c r="D16" t="s">
        <v>11</v>
      </c>
    </row>
    <row r="17" spans="1:4" x14ac:dyDescent="0.25">
      <c r="A17" t="s">
        <v>10</v>
      </c>
      <c r="B17">
        <v>2015</v>
      </c>
      <c r="C17" s="10">
        <v>4.3849999999999998</v>
      </c>
      <c r="D17" t="s">
        <v>11</v>
      </c>
    </row>
    <row r="18" spans="1:4" x14ac:dyDescent="0.25">
      <c r="A18" t="s">
        <v>10</v>
      </c>
      <c r="B18">
        <v>2016</v>
      </c>
      <c r="C18" s="10">
        <v>4.3849999999999998</v>
      </c>
      <c r="D18" t="s">
        <v>11</v>
      </c>
    </row>
    <row r="19" spans="1:4" x14ac:dyDescent="0.25">
      <c r="A19" t="s">
        <v>10</v>
      </c>
      <c r="B19">
        <v>2017</v>
      </c>
      <c r="C19" s="10">
        <v>4.3949999999999996</v>
      </c>
      <c r="D19" t="s">
        <v>11</v>
      </c>
    </row>
    <row r="20" spans="1:4" x14ac:dyDescent="0.25">
      <c r="A20" t="s">
        <v>10</v>
      </c>
      <c r="B20">
        <v>2018</v>
      </c>
      <c r="C20" s="10">
        <v>4.4089999999999998</v>
      </c>
      <c r="D20" t="s">
        <v>11</v>
      </c>
    </row>
    <row r="21" spans="1:4" x14ac:dyDescent="0.25">
      <c r="A21" t="s">
        <v>10</v>
      </c>
      <c r="B21">
        <v>2019</v>
      </c>
      <c r="C21" s="10">
        <v>4.6296999999999997</v>
      </c>
      <c r="D21" t="s">
        <v>11</v>
      </c>
    </row>
    <row r="22" spans="1:4" x14ac:dyDescent="0.25">
      <c r="A22" t="s">
        <v>10</v>
      </c>
      <c r="B22">
        <v>2020</v>
      </c>
      <c r="C22" s="10">
        <v>3.7219000000000002</v>
      </c>
      <c r="D22" t="s">
        <v>11</v>
      </c>
    </row>
    <row r="23" spans="1:4" x14ac:dyDescent="0.25">
      <c r="A23" t="s">
        <v>10</v>
      </c>
      <c r="B23">
        <v>2021</v>
      </c>
      <c r="C23" s="10">
        <v>3.9241000000000001</v>
      </c>
      <c r="D23" t="s">
        <v>11</v>
      </c>
    </row>
    <row r="24" spans="1:4" x14ac:dyDescent="0.25">
      <c r="A24" t="s">
        <v>10</v>
      </c>
      <c r="B24">
        <v>2022</v>
      </c>
      <c r="C24" s="10">
        <v>5.6756000000000002</v>
      </c>
      <c r="D24" t="s">
        <v>11</v>
      </c>
    </row>
    <row r="25" spans="1:4" x14ac:dyDescent="0.25">
      <c r="A25" t="s">
        <v>10</v>
      </c>
      <c r="B25">
        <v>2023</v>
      </c>
      <c r="C25" s="10">
        <v>9.6950000000000003</v>
      </c>
      <c r="D25" t="s">
        <v>11</v>
      </c>
    </row>
    <row r="26" spans="1:4" x14ac:dyDescent="0.25">
      <c r="A26" t="s">
        <v>10</v>
      </c>
      <c r="B26">
        <v>2024</v>
      </c>
      <c r="C26" s="10">
        <v>16.958200000000001</v>
      </c>
      <c r="D26" t="s">
        <v>11</v>
      </c>
    </row>
    <row r="27" spans="1:4" x14ac:dyDescent="0.25">
      <c r="A27" t="s">
        <v>10</v>
      </c>
      <c r="B27">
        <v>2025</v>
      </c>
      <c r="C27" s="10">
        <v>26.837199999999999</v>
      </c>
      <c r="D27" t="s">
        <v>11</v>
      </c>
    </row>
    <row r="28" spans="1:4" x14ac:dyDescent="0.25">
      <c r="A28" t="s">
        <v>10</v>
      </c>
      <c r="B28">
        <v>2026</v>
      </c>
      <c r="C28" s="10">
        <v>41.238300000000002</v>
      </c>
      <c r="D28" t="s">
        <v>11</v>
      </c>
    </row>
    <row r="29" spans="1:4" x14ac:dyDescent="0.25">
      <c r="A29" t="s">
        <v>10</v>
      </c>
      <c r="B29">
        <v>2027</v>
      </c>
      <c r="C29" s="10">
        <v>62.06</v>
      </c>
      <c r="D29" t="s">
        <v>11</v>
      </c>
    </row>
    <row r="30" spans="1:4" x14ac:dyDescent="0.25">
      <c r="A30" t="s">
        <v>10</v>
      </c>
      <c r="B30">
        <v>2028</v>
      </c>
      <c r="C30" s="10">
        <v>87.003699999999995</v>
      </c>
      <c r="D30" t="s">
        <v>11</v>
      </c>
    </row>
    <row r="31" spans="1:4" x14ac:dyDescent="0.25">
      <c r="A31" t="s">
        <v>10</v>
      </c>
      <c r="B31">
        <v>2029</v>
      </c>
      <c r="C31" s="10">
        <v>115.8207</v>
      </c>
      <c r="D31" t="s">
        <v>11</v>
      </c>
    </row>
    <row r="32" spans="1:4" x14ac:dyDescent="0.25">
      <c r="A32" t="s">
        <v>10</v>
      </c>
      <c r="B32">
        <v>2030</v>
      </c>
      <c r="C32" s="10">
        <v>146.10310000000001</v>
      </c>
      <c r="D32" t="s">
        <v>11</v>
      </c>
    </row>
    <row r="33" spans="1:4" x14ac:dyDescent="0.25">
      <c r="A33" t="s">
        <v>10</v>
      </c>
      <c r="B33">
        <v>2031</v>
      </c>
      <c r="C33" s="10">
        <v>179.56710000000001</v>
      </c>
      <c r="D33" t="s">
        <v>11</v>
      </c>
    </row>
    <row r="34" spans="1:4" x14ac:dyDescent="0.25">
      <c r="A34" t="s">
        <v>10</v>
      </c>
      <c r="B34">
        <v>2032</v>
      </c>
      <c r="C34" s="10">
        <v>216.47309999999999</v>
      </c>
      <c r="D34" t="s">
        <v>11</v>
      </c>
    </row>
    <row r="35" spans="1:4" x14ac:dyDescent="0.25">
      <c r="A35" t="s">
        <v>10</v>
      </c>
      <c r="B35">
        <v>2033</v>
      </c>
      <c r="C35" s="10">
        <v>255.6962</v>
      </c>
      <c r="D35" t="s">
        <v>11</v>
      </c>
    </row>
    <row r="36" spans="1:4" x14ac:dyDescent="0.25">
      <c r="A36" t="s">
        <v>10</v>
      </c>
      <c r="B36">
        <v>2034</v>
      </c>
      <c r="C36" s="10">
        <v>296.03390000000002</v>
      </c>
      <c r="D36" t="s">
        <v>11</v>
      </c>
    </row>
    <row r="37" spans="1:4" x14ac:dyDescent="0.25">
      <c r="A37" t="s">
        <v>10</v>
      </c>
      <c r="B37">
        <v>2035</v>
      </c>
      <c r="C37" s="10">
        <v>332.69880000000001</v>
      </c>
      <c r="D37" t="s">
        <v>11</v>
      </c>
    </row>
    <row r="38" spans="1:4" x14ac:dyDescent="0.25">
      <c r="A38" t="s">
        <v>10</v>
      </c>
      <c r="B38">
        <v>2036</v>
      </c>
      <c r="C38" s="10">
        <v>373.315</v>
      </c>
      <c r="D38" t="s">
        <v>11</v>
      </c>
    </row>
    <row r="39" spans="1:4" x14ac:dyDescent="0.25">
      <c r="A39" t="s">
        <v>10</v>
      </c>
      <c r="B39">
        <v>2037</v>
      </c>
      <c r="C39" s="10">
        <v>413.23630000000003</v>
      </c>
      <c r="D39" t="s">
        <v>11</v>
      </c>
    </row>
    <row r="40" spans="1:4" x14ac:dyDescent="0.25">
      <c r="A40" t="s">
        <v>10</v>
      </c>
      <c r="B40">
        <v>2038</v>
      </c>
      <c r="C40" s="10">
        <v>451.44389999999999</v>
      </c>
      <c r="D40" t="s">
        <v>11</v>
      </c>
    </row>
    <row r="41" spans="1:4" x14ac:dyDescent="0.25">
      <c r="A41" t="s">
        <v>10</v>
      </c>
      <c r="B41">
        <v>2039</v>
      </c>
      <c r="C41" s="10">
        <v>487.90719999999999</v>
      </c>
      <c r="D41" t="s">
        <v>11</v>
      </c>
    </row>
    <row r="42" spans="1:4" x14ac:dyDescent="0.25">
      <c r="A42" t="s">
        <v>10</v>
      </c>
      <c r="B42">
        <v>2040</v>
      </c>
      <c r="C42" s="10">
        <v>522.73969999999997</v>
      </c>
      <c r="D42" t="s">
        <v>11</v>
      </c>
    </row>
    <row r="43" spans="1:4" x14ac:dyDescent="0.25">
      <c r="A43" t="s">
        <v>10</v>
      </c>
      <c r="B43">
        <v>2041</v>
      </c>
      <c r="C43" s="10">
        <v>555.77120000000002</v>
      </c>
      <c r="D43" t="s">
        <v>11</v>
      </c>
    </row>
    <row r="44" spans="1:4" x14ac:dyDescent="0.25">
      <c r="A44" t="s">
        <v>10</v>
      </c>
      <c r="B44">
        <v>2042</v>
      </c>
      <c r="C44" s="10">
        <v>586.01649999999995</v>
      </c>
      <c r="D44" t="s">
        <v>11</v>
      </c>
    </row>
    <row r="45" spans="1:4" x14ac:dyDescent="0.25">
      <c r="A45" t="s">
        <v>10</v>
      </c>
      <c r="B45">
        <v>2043</v>
      </c>
      <c r="C45" s="10">
        <v>614.34429999999998</v>
      </c>
      <c r="D45" t="s">
        <v>11</v>
      </c>
    </row>
    <row r="46" spans="1:4" x14ac:dyDescent="0.25">
      <c r="A46" t="s">
        <v>10</v>
      </c>
      <c r="B46">
        <v>2044</v>
      </c>
      <c r="C46" s="10">
        <v>640.78970000000004</v>
      </c>
      <c r="D46" t="s">
        <v>11</v>
      </c>
    </row>
    <row r="47" spans="1:4" x14ac:dyDescent="0.25">
      <c r="A47" t="s">
        <v>10</v>
      </c>
      <c r="B47">
        <v>2045</v>
      </c>
      <c r="C47" s="10">
        <v>664.95600000000002</v>
      </c>
      <c r="D47" t="s">
        <v>11</v>
      </c>
    </row>
    <row r="48" spans="1:4" x14ac:dyDescent="0.25">
      <c r="A48" t="s">
        <v>10</v>
      </c>
      <c r="B48">
        <v>2046</v>
      </c>
      <c r="C48" s="10">
        <v>687.74350000000004</v>
      </c>
      <c r="D48" t="s">
        <v>11</v>
      </c>
    </row>
    <row r="49" spans="1:4" x14ac:dyDescent="0.25">
      <c r="A49" t="s">
        <v>10</v>
      </c>
      <c r="B49">
        <v>2047</v>
      </c>
      <c r="C49" s="10">
        <v>709.83680000000004</v>
      </c>
      <c r="D49" t="s">
        <v>11</v>
      </c>
    </row>
    <row r="50" spans="1:4" x14ac:dyDescent="0.25">
      <c r="A50" t="s">
        <v>10</v>
      </c>
      <c r="B50">
        <v>2048</v>
      </c>
      <c r="C50" s="10">
        <v>731.09500000000003</v>
      </c>
      <c r="D50" t="s">
        <v>11</v>
      </c>
    </row>
    <row r="51" spans="1:4" x14ac:dyDescent="0.25">
      <c r="A51" t="s">
        <v>10</v>
      </c>
      <c r="B51">
        <v>2049</v>
      </c>
      <c r="C51" s="10">
        <v>751.49189999999999</v>
      </c>
      <c r="D51" t="s">
        <v>11</v>
      </c>
    </row>
    <row r="52" spans="1:4" x14ac:dyDescent="0.25">
      <c r="A52" t="s">
        <v>10</v>
      </c>
      <c r="B52">
        <v>2050</v>
      </c>
      <c r="C52" s="10">
        <v>771.11519999999996</v>
      </c>
      <c r="D52" t="s">
        <v>11</v>
      </c>
    </row>
    <row r="53" spans="1:4" x14ac:dyDescent="0.25">
      <c r="A53" t="s">
        <v>13</v>
      </c>
      <c r="B53">
        <v>2005</v>
      </c>
      <c r="C53" s="10">
        <v>0</v>
      </c>
      <c r="D53" t="s">
        <v>11</v>
      </c>
    </row>
    <row r="54" spans="1:4" x14ac:dyDescent="0.25">
      <c r="A54" t="s">
        <v>13</v>
      </c>
      <c r="B54">
        <v>2006</v>
      </c>
      <c r="C54" s="10">
        <v>0</v>
      </c>
      <c r="D54" t="s">
        <v>11</v>
      </c>
    </row>
    <row r="55" spans="1:4" x14ac:dyDescent="0.25">
      <c r="A55" t="s">
        <v>13</v>
      </c>
      <c r="B55">
        <v>2007</v>
      </c>
      <c r="C55" s="10">
        <v>0</v>
      </c>
      <c r="D55" t="s">
        <v>11</v>
      </c>
    </row>
    <row r="56" spans="1:4" x14ac:dyDescent="0.25">
      <c r="A56" t="s">
        <v>13</v>
      </c>
      <c r="B56">
        <v>2008</v>
      </c>
      <c r="C56" s="10">
        <v>0</v>
      </c>
      <c r="D56" t="s">
        <v>11</v>
      </c>
    </row>
    <row r="57" spans="1:4" x14ac:dyDescent="0.25">
      <c r="A57" t="s">
        <v>13</v>
      </c>
      <c r="B57">
        <v>2009</v>
      </c>
      <c r="C57" s="10">
        <v>0</v>
      </c>
      <c r="D57" t="s">
        <v>11</v>
      </c>
    </row>
    <row r="58" spans="1:4" x14ac:dyDescent="0.25">
      <c r="A58" t="s">
        <v>13</v>
      </c>
      <c r="B58">
        <v>2010</v>
      </c>
      <c r="C58" s="10">
        <v>0</v>
      </c>
      <c r="D58" t="s">
        <v>11</v>
      </c>
    </row>
    <row r="59" spans="1:4" x14ac:dyDescent="0.25">
      <c r="A59" t="s">
        <v>13</v>
      </c>
      <c r="B59">
        <v>2011</v>
      </c>
      <c r="C59" s="10">
        <v>0</v>
      </c>
      <c r="D59" t="s">
        <v>11</v>
      </c>
    </row>
    <row r="60" spans="1:4" x14ac:dyDescent="0.25">
      <c r="A60" t="s">
        <v>13</v>
      </c>
      <c r="B60">
        <v>2012</v>
      </c>
      <c r="C60" s="10">
        <v>0</v>
      </c>
      <c r="D60" t="s">
        <v>11</v>
      </c>
    </row>
    <row r="61" spans="1:4" x14ac:dyDescent="0.25">
      <c r="A61" t="s">
        <v>13</v>
      </c>
      <c r="B61">
        <v>2013</v>
      </c>
      <c r="C61" s="10">
        <v>0</v>
      </c>
      <c r="D61" t="s">
        <v>11</v>
      </c>
    </row>
    <row r="62" spans="1:4" x14ac:dyDescent="0.25">
      <c r="A62" t="s">
        <v>13</v>
      </c>
      <c r="B62">
        <v>2014</v>
      </c>
      <c r="C62" s="10">
        <v>0</v>
      </c>
      <c r="D62" t="s">
        <v>11</v>
      </c>
    </row>
    <row r="63" spans="1:4" x14ac:dyDescent="0.25">
      <c r="A63" t="s">
        <v>13</v>
      </c>
      <c r="B63">
        <v>2015</v>
      </c>
      <c r="C63" s="10">
        <v>0</v>
      </c>
      <c r="D63" t="s">
        <v>11</v>
      </c>
    </row>
    <row r="64" spans="1:4" x14ac:dyDescent="0.25">
      <c r="A64" t="s">
        <v>13</v>
      </c>
      <c r="B64">
        <v>2016</v>
      </c>
      <c r="C64" s="10">
        <v>0</v>
      </c>
      <c r="D64" t="s">
        <v>11</v>
      </c>
    </row>
    <row r="65" spans="1:4" x14ac:dyDescent="0.25">
      <c r="A65" t="s">
        <v>13</v>
      </c>
      <c r="B65">
        <v>2017</v>
      </c>
      <c r="C65" s="10">
        <v>0</v>
      </c>
      <c r="D65" t="s">
        <v>11</v>
      </c>
    </row>
    <row r="66" spans="1:4" x14ac:dyDescent="0.25">
      <c r="A66" t="s">
        <v>13</v>
      </c>
      <c r="B66">
        <v>2018</v>
      </c>
      <c r="C66" s="10">
        <v>0</v>
      </c>
      <c r="D66" t="s">
        <v>11</v>
      </c>
    </row>
    <row r="67" spans="1:4" x14ac:dyDescent="0.25">
      <c r="A67" t="s">
        <v>13</v>
      </c>
      <c r="B67">
        <v>2019</v>
      </c>
      <c r="C67" s="10">
        <v>0</v>
      </c>
      <c r="D67" t="s">
        <v>11</v>
      </c>
    </row>
    <row r="68" spans="1:4" x14ac:dyDescent="0.25">
      <c r="A68" t="s">
        <v>13</v>
      </c>
      <c r="B68">
        <v>2020</v>
      </c>
      <c r="C68" s="10">
        <v>0</v>
      </c>
      <c r="D68" t="s">
        <v>11</v>
      </c>
    </row>
    <row r="69" spans="1:4" x14ac:dyDescent="0.25">
      <c r="A69" t="s">
        <v>13</v>
      </c>
      <c r="B69">
        <v>2021</v>
      </c>
      <c r="C69" s="10">
        <v>4.0000000000000002E-4</v>
      </c>
      <c r="D69" t="s">
        <v>11</v>
      </c>
    </row>
    <row r="70" spans="1:4" x14ac:dyDescent="0.25">
      <c r="A70" t="s">
        <v>13</v>
      </c>
      <c r="B70">
        <v>2022</v>
      </c>
      <c r="C70" s="10">
        <v>4.0000000000000002E-4</v>
      </c>
      <c r="D70" t="s">
        <v>11</v>
      </c>
    </row>
    <row r="71" spans="1:4" x14ac:dyDescent="0.25">
      <c r="A71" t="s">
        <v>13</v>
      </c>
      <c r="B71">
        <v>2023</v>
      </c>
      <c r="C71" s="10">
        <v>0.41299999999999998</v>
      </c>
      <c r="D71" t="s">
        <v>11</v>
      </c>
    </row>
    <row r="72" spans="1:4" x14ac:dyDescent="0.25">
      <c r="A72" t="s">
        <v>13</v>
      </c>
      <c r="B72">
        <v>2024</v>
      </c>
      <c r="C72" s="10">
        <v>1.2396</v>
      </c>
      <c r="D72" t="s">
        <v>11</v>
      </c>
    </row>
    <row r="73" spans="1:4" x14ac:dyDescent="0.25">
      <c r="A73" t="s">
        <v>13</v>
      </c>
      <c r="B73">
        <v>2025</v>
      </c>
      <c r="C73" s="10">
        <v>2.2490000000000001</v>
      </c>
      <c r="D73" t="s">
        <v>11</v>
      </c>
    </row>
    <row r="74" spans="1:4" x14ac:dyDescent="0.25">
      <c r="A74" t="s">
        <v>13</v>
      </c>
      <c r="B74">
        <v>2026</v>
      </c>
      <c r="C74" s="10">
        <v>6.1479999999999997</v>
      </c>
      <c r="D74" t="s">
        <v>11</v>
      </c>
    </row>
    <row r="75" spans="1:4" x14ac:dyDescent="0.25">
      <c r="A75" t="s">
        <v>13</v>
      </c>
      <c r="B75">
        <v>2027</v>
      </c>
      <c r="C75" s="10">
        <v>13.0054</v>
      </c>
      <c r="D75" t="s">
        <v>11</v>
      </c>
    </row>
    <row r="76" spans="1:4" x14ac:dyDescent="0.25">
      <c r="A76" t="s">
        <v>13</v>
      </c>
      <c r="B76">
        <v>2028</v>
      </c>
      <c r="C76" s="10">
        <v>22.736699999999999</v>
      </c>
      <c r="D76" t="s">
        <v>11</v>
      </c>
    </row>
    <row r="77" spans="1:4" x14ac:dyDescent="0.25">
      <c r="A77" t="s">
        <v>13</v>
      </c>
      <c r="B77">
        <v>2029</v>
      </c>
      <c r="C77" s="10">
        <v>35.4114</v>
      </c>
      <c r="D77" t="s">
        <v>11</v>
      </c>
    </row>
    <row r="78" spans="1:4" x14ac:dyDescent="0.25">
      <c r="A78" t="s">
        <v>13</v>
      </c>
      <c r="B78">
        <v>2030</v>
      </c>
      <c r="C78" s="10">
        <v>51.051499999999997</v>
      </c>
      <c r="D78" t="s">
        <v>11</v>
      </c>
    </row>
    <row r="79" spans="1:4" x14ac:dyDescent="0.25">
      <c r="A79" t="s">
        <v>13</v>
      </c>
      <c r="B79">
        <v>2031</v>
      </c>
      <c r="C79" s="10">
        <v>70.309200000000004</v>
      </c>
      <c r="D79" t="s">
        <v>11</v>
      </c>
    </row>
    <row r="80" spans="1:4" x14ac:dyDescent="0.25">
      <c r="A80" t="s">
        <v>13</v>
      </c>
      <c r="B80">
        <v>2032</v>
      </c>
      <c r="C80" s="10">
        <v>93.163600000000002</v>
      </c>
      <c r="D80" t="s">
        <v>11</v>
      </c>
    </row>
    <row r="81" spans="1:4" x14ac:dyDescent="0.25">
      <c r="A81" t="s">
        <v>13</v>
      </c>
      <c r="B81">
        <v>2033</v>
      </c>
      <c r="C81" s="10">
        <v>118.10550000000001</v>
      </c>
      <c r="D81" t="s">
        <v>11</v>
      </c>
    </row>
    <row r="82" spans="1:4" x14ac:dyDescent="0.25">
      <c r="A82" t="s">
        <v>13</v>
      </c>
      <c r="B82">
        <v>2034</v>
      </c>
      <c r="C82" s="10">
        <v>144.37360000000001</v>
      </c>
      <c r="D82" t="s">
        <v>11</v>
      </c>
    </row>
    <row r="83" spans="1:4" x14ac:dyDescent="0.25">
      <c r="A83" t="s">
        <v>13</v>
      </c>
      <c r="B83">
        <v>2035</v>
      </c>
      <c r="C83" s="10">
        <v>175.35130000000001</v>
      </c>
      <c r="D83" t="s">
        <v>11</v>
      </c>
    </row>
    <row r="84" spans="1:4" x14ac:dyDescent="0.25">
      <c r="A84" t="s">
        <v>13</v>
      </c>
      <c r="B84">
        <v>2036</v>
      </c>
      <c r="C84" s="10">
        <v>208.90190000000001</v>
      </c>
      <c r="D84" t="s">
        <v>11</v>
      </c>
    </row>
    <row r="85" spans="1:4" x14ac:dyDescent="0.25">
      <c r="A85" t="s">
        <v>13</v>
      </c>
      <c r="B85">
        <v>2037</v>
      </c>
      <c r="C85" s="10">
        <v>243.23609999999999</v>
      </c>
      <c r="D85" t="s">
        <v>11</v>
      </c>
    </row>
    <row r="86" spans="1:4" x14ac:dyDescent="0.25">
      <c r="A86" t="s">
        <v>13</v>
      </c>
      <c r="B86">
        <v>2038</v>
      </c>
      <c r="C86" s="10">
        <v>277.38810000000001</v>
      </c>
      <c r="D86" t="s">
        <v>11</v>
      </c>
    </row>
    <row r="87" spans="1:4" x14ac:dyDescent="0.25">
      <c r="A87" t="s">
        <v>13</v>
      </c>
      <c r="B87">
        <v>2039</v>
      </c>
      <c r="C87" s="10">
        <v>312.66800000000001</v>
      </c>
      <c r="D87" t="s">
        <v>11</v>
      </c>
    </row>
    <row r="88" spans="1:4" x14ac:dyDescent="0.25">
      <c r="A88" t="s">
        <v>13</v>
      </c>
      <c r="B88">
        <v>2040</v>
      </c>
      <c r="C88" s="10">
        <v>350.04610000000002</v>
      </c>
      <c r="D88" t="s">
        <v>11</v>
      </c>
    </row>
    <row r="89" spans="1:4" x14ac:dyDescent="0.25">
      <c r="A89" t="s">
        <v>13</v>
      </c>
      <c r="B89">
        <v>2041</v>
      </c>
      <c r="C89" s="10">
        <v>391.15949999999998</v>
      </c>
      <c r="D89" t="s">
        <v>11</v>
      </c>
    </row>
    <row r="90" spans="1:4" x14ac:dyDescent="0.25">
      <c r="A90" t="s">
        <v>13</v>
      </c>
      <c r="B90">
        <v>2042</v>
      </c>
      <c r="C90" s="10">
        <v>430.9624</v>
      </c>
      <c r="D90" t="s">
        <v>11</v>
      </c>
    </row>
    <row r="91" spans="1:4" x14ac:dyDescent="0.25">
      <c r="A91" t="s">
        <v>13</v>
      </c>
      <c r="B91">
        <v>2043</v>
      </c>
      <c r="C91" s="10">
        <v>469.09500000000003</v>
      </c>
      <c r="D91" t="s">
        <v>11</v>
      </c>
    </row>
    <row r="92" spans="1:4" x14ac:dyDescent="0.25">
      <c r="A92" t="s">
        <v>13</v>
      </c>
      <c r="B92">
        <v>2044</v>
      </c>
      <c r="C92" s="10">
        <v>505.47160000000002</v>
      </c>
      <c r="D92" t="s">
        <v>11</v>
      </c>
    </row>
    <row r="93" spans="1:4" x14ac:dyDescent="0.25">
      <c r="A93" t="s">
        <v>13</v>
      </c>
      <c r="B93">
        <v>2045</v>
      </c>
      <c r="C93" s="10">
        <v>538.47860000000003</v>
      </c>
      <c r="D93" t="s">
        <v>11</v>
      </c>
    </row>
    <row r="94" spans="1:4" x14ac:dyDescent="0.25">
      <c r="A94" t="s">
        <v>13</v>
      </c>
      <c r="B94">
        <v>2046</v>
      </c>
      <c r="C94" s="10">
        <v>569.6816</v>
      </c>
      <c r="D94" t="s">
        <v>11</v>
      </c>
    </row>
    <row r="95" spans="1:4" x14ac:dyDescent="0.25">
      <c r="A95" t="s">
        <v>13</v>
      </c>
      <c r="B95">
        <v>2047</v>
      </c>
      <c r="C95" s="10">
        <v>600.04319999999996</v>
      </c>
      <c r="D95" t="s">
        <v>11</v>
      </c>
    </row>
    <row r="96" spans="1:4" x14ac:dyDescent="0.25">
      <c r="A96" t="s">
        <v>13</v>
      </c>
      <c r="B96">
        <v>2048</v>
      </c>
      <c r="C96" s="10">
        <v>629.05250000000001</v>
      </c>
      <c r="D96" t="s">
        <v>11</v>
      </c>
    </row>
    <row r="97" spans="1:4" x14ac:dyDescent="0.25">
      <c r="A97" t="s">
        <v>13</v>
      </c>
      <c r="B97">
        <v>2049</v>
      </c>
      <c r="C97" s="10">
        <v>657.09280000000001</v>
      </c>
      <c r="D97" t="s">
        <v>11</v>
      </c>
    </row>
    <row r="98" spans="1:4" x14ac:dyDescent="0.25">
      <c r="A98" t="s">
        <v>13</v>
      </c>
      <c r="B98">
        <v>2050</v>
      </c>
      <c r="C98" s="10">
        <v>684.19910000000004</v>
      </c>
      <c r="D98" t="s">
        <v>11</v>
      </c>
    </row>
    <row r="99" spans="1:4" x14ac:dyDescent="0.25">
      <c r="A99" t="s">
        <v>12</v>
      </c>
      <c r="B99">
        <v>2005</v>
      </c>
      <c r="C99" s="10">
        <v>11.0822</v>
      </c>
      <c r="D99" t="s">
        <v>11</v>
      </c>
    </row>
    <row r="100" spans="1:4" x14ac:dyDescent="0.25">
      <c r="A100" t="s">
        <v>12</v>
      </c>
      <c r="B100">
        <v>2006</v>
      </c>
      <c r="C100" s="10">
        <v>12.385999999999999</v>
      </c>
      <c r="D100" t="s">
        <v>11</v>
      </c>
    </row>
    <row r="101" spans="1:4" x14ac:dyDescent="0.25">
      <c r="A101" t="s">
        <v>12</v>
      </c>
      <c r="B101">
        <v>2007</v>
      </c>
      <c r="C101" s="10">
        <v>25.908200000000001</v>
      </c>
      <c r="D101" t="s">
        <v>11</v>
      </c>
    </row>
    <row r="102" spans="1:4" x14ac:dyDescent="0.25">
      <c r="A102" t="s">
        <v>12</v>
      </c>
      <c r="B102">
        <v>2008</v>
      </c>
      <c r="C102" s="10">
        <v>37.146900000000002</v>
      </c>
      <c r="D102" t="s">
        <v>11</v>
      </c>
    </row>
    <row r="103" spans="1:4" x14ac:dyDescent="0.25">
      <c r="A103" t="s">
        <v>12</v>
      </c>
      <c r="B103">
        <v>2009</v>
      </c>
      <c r="C103" s="10">
        <v>41.853099999999998</v>
      </c>
      <c r="D103" t="s">
        <v>11</v>
      </c>
    </row>
    <row r="104" spans="1:4" x14ac:dyDescent="0.25">
      <c r="A104" t="s">
        <v>12</v>
      </c>
      <c r="B104">
        <v>2010</v>
      </c>
      <c r="C104" s="10">
        <v>55.512</v>
      </c>
      <c r="D104" t="s">
        <v>11</v>
      </c>
    </row>
    <row r="105" spans="1:4" x14ac:dyDescent="0.25">
      <c r="A105" t="s">
        <v>12</v>
      </c>
      <c r="B105">
        <v>2011</v>
      </c>
      <c r="C105" s="10">
        <v>90.272400000000005</v>
      </c>
      <c r="D105" t="s">
        <v>11</v>
      </c>
    </row>
    <row r="106" spans="1:4" x14ac:dyDescent="0.25">
      <c r="A106" t="s">
        <v>12</v>
      </c>
      <c r="B106">
        <v>2012</v>
      </c>
      <c r="C106" s="10">
        <v>90.396799999999999</v>
      </c>
      <c r="D106" t="s">
        <v>11</v>
      </c>
    </row>
    <row r="107" spans="1:4" x14ac:dyDescent="0.25">
      <c r="A107" t="s">
        <v>12</v>
      </c>
      <c r="B107">
        <v>2013</v>
      </c>
      <c r="C107" s="10">
        <v>105.57380000000001</v>
      </c>
      <c r="D107" t="s">
        <v>11</v>
      </c>
    </row>
    <row r="108" spans="1:4" x14ac:dyDescent="0.25">
      <c r="A108" t="s">
        <v>12</v>
      </c>
      <c r="B108">
        <v>2014</v>
      </c>
      <c r="C108" s="10">
        <v>108.2465</v>
      </c>
      <c r="D108" t="s">
        <v>11</v>
      </c>
    </row>
    <row r="109" spans="1:4" x14ac:dyDescent="0.25">
      <c r="A109" t="s">
        <v>12</v>
      </c>
      <c r="B109">
        <v>2015</v>
      </c>
      <c r="C109" s="10">
        <v>109.3261</v>
      </c>
      <c r="D109" t="s">
        <v>11</v>
      </c>
    </row>
    <row r="110" spans="1:4" x14ac:dyDescent="0.25">
      <c r="A110" t="s">
        <v>12</v>
      </c>
      <c r="B110">
        <v>2016</v>
      </c>
      <c r="C110" s="10">
        <v>112.69929999999999</v>
      </c>
      <c r="D110" t="s">
        <v>11</v>
      </c>
    </row>
    <row r="111" spans="1:4" x14ac:dyDescent="0.25">
      <c r="A111" t="s">
        <v>12</v>
      </c>
      <c r="B111">
        <v>2017</v>
      </c>
      <c r="C111" s="10">
        <v>115.24930000000001</v>
      </c>
      <c r="D111" t="s">
        <v>11</v>
      </c>
    </row>
    <row r="112" spans="1:4" x14ac:dyDescent="0.25">
      <c r="A112" t="s">
        <v>12</v>
      </c>
      <c r="B112">
        <v>2018</v>
      </c>
      <c r="C112" s="10">
        <v>118.03740000000001</v>
      </c>
      <c r="D112" t="s">
        <v>11</v>
      </c>
    </row>
    <row r="113" spans="1:4" x14ac:dyDescent="0.25">
      <c r="A113" t="s">
        <v>12</v>
      </c>
      <c r="B113">
        <v>2019</v>
      </c>
      <c r="C113" s="10">
        <v>121.9302</v>
      </c>
      <c r="D113" t="s">
        <v>11</v>
      </c>
    </row>
    <row r="114" spans="1:4" x14ac:dyDescent="0.25">
      <c r="A114" t="s">
        <v>12</v>
      </c>
      <c r="B114">
        <v>2020</v>
      </c>
      <c r="C114" s="10">
        <v>104.6313</v>
      </c>
      <c r="D114" t="s">
        <v>11</v>
      </c>
    </row>
    <row r="115" spans="1:4" x14ac:dyDescent="0.25">
      <c r="A115" t="s">
        <v>12</v>
      </c>
      <c r="B115">
        <v>2021</v>
      </c>
      <c r="C115" s="10">
        <v>138.90880000000001</v>
      </c>
      <c r="D115" t="s">
        <v>11</v>
      </c>
    </row>
    <row r="116" spans="1:4" x14ac:dyDescent="0.25">
      <c r="A116" t="s">
        <v>12</v>
      </c>
      <c r="B116">
        <v>2022</v>
      </c>
      <c r="C116" s="10">
        <v>160.23439999999999</v>
      </c>
      <c r="D116" t="s">
        <v>11</v>
      </c>
    </row>
    <row r="117" spans="1:4" x14ac:dyDescent="0.25">
      <c r="A117" t="s">
        <v>12</v>
      </c>
      <c r="B117">
        <v>2023</v>
      </c>
      <c r="C117" s="10">
        <v>177.32660000000001</v>
      </c>
      <c r="D117" t="s">
        <v>11</v>
      </c>
    </row>
    <row r="118" spans="1:4" x14ac:dyDescent="0.25">
      <c r="A118" t="s">
        <v>12</v>
      </c>
      <c r="B118">
        <v>2024</v>
      </c>
      <c r="C118" s="10">
        <v>185.13030000000001</v>
      </c>
      <c r="D118" t="s">
        <v>11</v>
      </c>
    </row>
    <row r="119" spans="1:4" x14ac:dyDescent="0.25">
      <c r="A119" t="s">
        <v>12</v>
      </c>
      <c r="B119">
        <v>2025</v>
      </c>
      <c r="C119" s="10">
        <v>186.63239999999999</v>
      </c>
      <c r="D119" t="s">
        <v>11</v>
      </c>
    </row>
    <row r="120" spans="1:4" x14ac:dyDescent="0.25">
      <c r="A120" t="s">
        <v>12</v>
      </c>
      <c r="B120">
        <v>2026</v>
      </c>
      <c r="C120" s="10">
        <v>194.9248</v>
      </c>
      <c r="D120" t="s">
        <v>11</v>
      </c>
    </row>
    <row r="121" spans="1:4" x14ac:dyDescent="0.25">
      <c r="A121" t="s">
        <v>12</v>
      </c>
      <c r="B121">
        <v>2027</v>
      </c>
      <c r="C121" s="10">
        <v>203.2662</v>
      </c>
      <c r="D121" t="s">
        <v>11</v>
      </c>
    </row>
    <row r="122" spans="1:4" x14ac:dyDescent="0.25">
      <c r="A122" t="s">
        <v>12</v>
      </c>
      <c r="B122">
        <v>2028</v>
      </c>
      <c r="C122" s="10">
        <v>210.70259999999999</v>
      </c>
      <c r="D122" t="s">
        <v>11</v>
      </c>
    </row>
    <row r="123" spans="1:4" x14ac:dyDescent="0.25">
      <c r="A123" t="s">
        <v>12</v>
      </c>
      <c r="B123">
        <v>2029</v>
      </c>
      <c r="C123" s="10">
        <v>213.64359999999999</v>
      </c>
      <c r="D123" t="s">
        <v>11</v>
      </c>
    </row>
    <row r="124" spans="1:4" x14ac:dyDescent="0.25">
      <c r="A124" t="s">
        <v>12</v>
      </c>
      <c r="B124">
        <v>2030</v>
      </c>
      <c r="C124" s="10">
        <v>218.11770000000001</v>
      </c>
      <c r="D124" t="s">
        <v>11</v>
      </c>
    </row>
    <row r="125" spans="1:4" x14ac:dyDescent="0.25">
      <c r="A125" t="s">
        <v>12</v>
      </c>
      <c r="B125">
        <v>2031</v>
      </c>
      <c r="C125" s="10">
        <v>227.26349999999999</v>
      </c>
      <c r="D125" t="s">
        <v>11</v>
      </c>
    </row>
    <row r="126" spans="1:4" x14ac:dyDescent="0.25">
      <c r="A126" t="s">
        <v>12</v>
      </c>
      <c r="B126">
        <v>2032</v>
      </c>
      <c r="C126" s="10">
        <v>233.5214</v>
      </c>
      <c r="D126" t="s">
        <v>11</v>
      </c>
    </row>
    <row r="127" spans="1:4" x14ac:dyDescent="0.25">
      <c r="A127" t="s">
        <v>12</v>
      </c>
      <c r="B127">
        <v>2033</v>
      </c>
      <c r="C127" s="10">
        <v>237.18690000000001</v>
      </c>
      <c r="D127" t="s">
        <v>11</v>
      </c>
    </row>
    <row r="128" spans="1:4" x14ac:dyDescent="0.25">
      <c r="A128" t="s">
        <v>12</v>
      </c>
      <c r="B128">
        <v>2034</v>
      </c>
      <c r="C128" s="10">
        <v>239.96799999999999</v>
      </c>
      <c r="D128" t="s">
        <v>11</v>
      </c>
    </row>
    <row r="129" spans="1:4" x14ac:dyDescent="0.25">
      <c r="A129" t="s">
        <v>12</v>
      </c>
      <c r="B129">
        <v>2035</v>
      </c>
      <c r="C129" s="10">
        <v>238.9229</v>
      </c>
      <c r="D129" t="s">
        <v>11</v>
      </c>
    </row>
    <row r="130" spans="1:4" x14ac:dyDescent="0.25">
      <c r="A130" t="s">
        <v>12</v>
      </c>
      <c r="B130">
        <v>2036</v>
      </c>
      <c r="C130" s="10">
        <v>238.2216</v>
      </c>
      <c r="D130" t="s">
        <v>11</v>
      </c>
    </row>
    <row r="131" spans="1:4" x14ac:dyDescent="0.25">
      <c r="A131" t="s">
        <v>12</v>
      </c>
      <c r="B131">
        <v>2037</v>
      </c>
      <c r="C131" s="10">
        <v>238.04509999999999</v>
      </c>
      <c r="D131" t="s">
        <v>11</v>
      </c>
    </row>
    <row r="132" spans="1:4" x14ac:dyDescent="0.25">
      <c r="A132" t="s">
        <v>12</v>
      </c>
      <c r="B132">
        <v>2038</v>
      </c>
      <c r="C132" s="10">
        <v>236.2465</v>
      </c>
      <c r="D132" t="s">
        <v>11</v>
      </c>
    </row>
    <row r="133" spans="1:4" x14ac:dyDescent="0.25">
      <c r="A133" t="s">
        <v>12</v>
      </c>
      <c r="B133">
        <v>2039</v>
      </c>
      <c r="C133" s="10">
        <v>234.80510000000001</v>
      </c>
      <c r="D133" t="s">
        <v>11</v>
      </c>
    </row>
    <row r="134" spans="1:4" x14ac:dyDescent="0.25">
      <c r="A134" t="s">
        <v>12</v>
      </c>
      <c r="B134">
        <v>2040</v>
      </c>
      <c r="C134" s="10">
        <v>238.10820000000001</v>
      </c>
      <c r="D134" t="s">
        <v>11</v>
      </c>
    </row>
    <row r="135" spans="1:4" x14ac:dyDescent="0.25">
      <c r="A135" t="s">
        <v>12</v>
      </c>
      <c r="B135">
        <v>2041</v>
      </c>
      <c r="C135" s="10">
        <v>241.50829999999999</v>
      </c>
      <c r="D135" t="s">
        <v>11</v>
      </c>
    </row>
    <row r="136" spans="1:4" x14ac:dyDescent="0.25">
      <c r="A136" t="s">
        <v>12</v>
      </c>
      <c r="B136">
        <v>2042</v>
      </c>
      <c r="C136" s="10">
        <v>245.5581</v>
      </c>
      <c r="D136" t="s">
        <v>11</v>
      </c>
    </row>
    <row r="137" spans="1:4" x14ac:dyDescent="0.25">
      <c r="A137" t="s">
        <v>12</v>
      </c>
      <c r="B137">
        <v>2043</v>
      </c>
      <c r="C137" s="10">
        <v>248.7062</v>
      </c>
      <c r="D137" t="s">
        <v>11</v>
      </c>
    </row>
    <row r="138" spans="1:4" x14ac:dyDescent="0.25">
      <c r="A138" t="s">
        <v>12</v>
      </c>
      <c r="B138">
        <v>2044</v>
      </c>
      <c r="C138" s="10">
        <v>252.536</v>
      </c>
      <c r="D138" t="s">
        <v>11</v>
      </c>
    </row>
    <row r="139" spans="1:4" x14ac:dyDescent="0.25">
      <c r="A139" t="s">
        <v>12</v>
      </c>
      <c r="B139">
        <v>2045</v>
      </c>
      <c r="C139" s="10">
        <v>255.34209999999999</v>
      </c>
      <c r="D139" t="s">
        <v>11</v>
      </c>
    </row>
    <row r="140" spans="1:4" x14ac:dyDescent="0.25">
      <c r="A140" t="s">
        <v>12</v>
      </c>
      <c r="B140">
        <v>2046</v>
      </c>
      <c r="C140" s="10">
        <v>258.49489999999997</v>
      </c>
      <c r="D140" t="s">
        <v>11</v>
      </c>
    </row>
    <row r="141" spans="1:4" x14ac:dyDescent="0.25">
      <c r="A141" t="s">
        <v>12</v>
      </c>
      <c r="B141">
        <v>2047</v>
      </c>
      <c r="C141" s="10">
        <v>263.22050000000002</v>
      </c>
      <c r="D141" t="s">
        <v>11</v>
      </c>
    </row>
    <row r="142" spans="1:4" x14ac:dyDescent="0.25">
      <c r="A142" t="s">
        <v>12</v>
      </c>
      <c r="B142">
        <v>2048</v>
      </c>
      <c r="C142" s="10">
        <v>267.55810000000002</v>
      </c>
      <c r="D142" t="s">
        <v>11</v>
      </c>
    </row>
    <row r="143" spans="1:4" x14ac:dyDescent="0.25">
      <c r="A143" t="s">
        <v>12</v>
      </c>
      <c r="B143">
        <v>2049</v>
      </c>
      <c r="C143" s="10">
        <v>273.04989999999998</v>
      </c>
      <c r="D143" t="s">
        <v>11</v>
      </c>
    </row>
    <row r="144" spans="1:4" x14ac:dyDescent="0.25">
      <c r="A144" t="s">
        <v>12</v>
      </c>
      <c r="B144">
        <v>2050</v>
      </c>
      <c r="C144" s="10">
        <v>278.32870000000003</v>
      </c>
      <c r="D144" t="s">
        <v>11</v>
      </c>
    </row>
    <row r="145" spans="1:4" x14ac:dyDescent="0.25">
      <c r="A145" t="s">
        <v>26</v>
      </c>
      <c r="B145">
        <v>2005</v>
      </c>
      <c r="C145" s="10">
        <v>2470.3427999999999</v>
      </c>
      <c r="D145" t="s">
        <v>11</v>
      </c>
    </row>
    <row r="146" spans="1:4" x14ac:dyDescent="0.25">
      <c r="A146" t="s">
        <v>26</v>
      </c>
      <c r="B146">
        <v>2006</v>
      </c>
      <c r="C146" s="10">
        <v>2450.8683000000001</v>
      </c>
      <c r="D146" t="s">
        <v>11</v>
      </c>
    </row>
    <row r="147" spans="1:4" x14ac:dyDescent="0.25">
      <c r="A147" t="s">
        <v>26</v>
      </c>
      <c r="B147">
        <v>2007</v>
      </c>
      <c r="C147" s="10">
        <v>2539.4566</v>
      </c>
      <c r="D147" t="s">
        <v>11</v>
      </c>
    </row>
    <row r="148" spans="1:4" x14ac:dyDescent="0.25">
      <c r="A148" t="s">
        <v>26</v>
      </c>
      <c r="B148">
        <v>2008</v>
      </c>
      <c r="C148" s="10">
        <v>2484.8207000000002</v>
      </c>
      <c r="D148" t="s">
        <v>11</v>
      </c>
    </row>
    <row r="149" spans="1:4" x14ac:dyDescent="0.25">
      <c r="A149" t="s">
        <v>26</v>
      </c>
      <c r="B149">
        <v>2009</v>
      </c>
      <c r="C149" s="10">
        <v>2460.0266000000001</v>
      </c>
      <c r="D149" t="s">
        <v>11</v>
      </c>
    </row>
    <row r="150" spans="1:4" x14ac:dyDescent="0.25">
      <c r="A150" t="s">
        <v>26</v>
      </c>
      <c r="B150">
        <v>2010</v>
      </c>
      <c r="C150" s="10">
        <v>2529.4989999999998</v>
      </c>
      <c r="D150" t="s">
        <v>11</v>
      </c>
    </row>
    <row r="151" spans="1:4" x14ac:dyDescent="0.25">
      <c r="A151" t="s">
        <v>26</v>
      </c>
      <c r="B151">
        <v>2011</v>
      </c>
      <c r="C151" s="10">
        <v>2490.0956999999999</v>
      </c>
      <c r="D151" t="s">
        <v>11</v>
      </c>
    </row>
    <row r="152" spans="1:4" x14ac:dyDescent="0.25">
      <c r="A152" t="s">
        <v>26</v>
      </c>
      <c r="B152">
        <v>2012</v>
      </c>
      <c r="C152" s="10">
        <v>2518.1190999999999</v>
      </c>
      <c r="D152" t="s">
        <v>11</v>
      </c>
    </row>
    <row r="153" spans="1:4" x14ac:dyDescent="0.25">
      <c r="A153" t="s">
        <v>26</v>
      </c>
      <c r="B153">
        <v>2013</v>
      </c>
      <c r="C153" s="10">
        <v>2546.9719</v>
      </c>
      <c r="D153" t="s">
        <v>11</v>
      </c>
    </row>
    <row r="154" spans="1:4" x14ac:dyDescent="0.25">
      <c r="A154" t="s">
        <v>26</v>
      </c>
      <c r="B154">
        <v>2014</v>
      </c>
      <c r="C154" s="10">
        <v>2492.8611999999998</v>
      </c>
      <c r="D154" t="s">
        <v>11</v>
      </c>
    </row>
    <row r="155" spans="1:4" x14ac:dyDescent="0.25">
      <c r="A155" t="s">
        <v>26</v>
      </c>
      <c r="B155">
        <v>2015</v>
      </c>
      <c r="C155" s="10">
        <v>2475.9765000000002</v>
      </c>
      <c r="D155" t="s">
        <v>11</v>
      </c>
    </row>
    <row r="156" spans="1:4" x14ac:dyDescent="0.25">
      <c r="A156" t="s">
        <v>26</v>
      </c>
      <c r="B156">
        <v>2016</v>
      </c>
      <c r="C156" s="10">
        <v>2491.8406</v>
      </c>
      <c r="D156" t="s">
        <v>11</v>
      </c>
    </row>
    <row r="157" spans="1:4" x14ac:dyDescent="0.25">
      <c r="A157" t="s">
        <v>26</v>
      </c>
      <c r="B157">
        <v>2017</v>
      </c>
      <c r="C157" s="10">
        <v>2571.0929000000001</v>
      </c>
      <c r="D157" t="s">
        <v>11</v>
      </c>
    </row>
    <row r="158" spans="1:4" x14ac:dyDescent="0.25">
      <c r="A158" t="s">
        <v>26</v>
      </c>
      <c r="B158">
        <v>2018</v>
      </c>
      <c r="C158" s="10">
        <v>2678.0752000000002</v>
      </c>
      <c r="D158" t="s">
        <v>11</v>
      </c>
    </row>
    <row r="159" spans="1:4" x14ac:dyDescent="0.25">
      <c r="A159" t="s">
        <v>26</v>
      </c>
      <c r="B159">
        <v>2019</v>
      </c>
      <c r="C159" s="10">
        <v>2699.0889999999999</v>
      </c>
      <c r="D159" t="s">
        <v>11</v>
      </c>
    </row>
    <row r="160" spans="1:4" x14ac:dyDescent="0.25">
      <c r="A160" t="s">
        <v>26</v>
      </c>
      <c r="B160">
        <v>2020</v>
      </c>
      <c r="C160" s="10">
        <v>2122.1509999999998</v>
      </c>
      <c r="D160" t="s">
        <v>11</v>
      </c>
    </row>
    <row r="161" spans="1:4" x14ac:dyDescent="0.25">
      <c r="A161" t="s">
        <v>26</v>
      </c>
      <c r="B161">
        <v>2021</v>
      </c>
      <c r="C161" s="10">
        <v>2204.4712</v>
      </c>
      <c r="D161" t="s">
        <v>11</v>
      </c>
    </row>
    <row r="162" spans="1:4" x14ac:dyDescent="0.25">
      <c r="A162" t="s">
        <v>26</v>
      </c>
      <c r="B162">
        <v>2022</v>
      </c>
      <c r="C162" s="10">
        <v>2404.2186000000002</v>
      </c>
      <c r="D162" t="s">
        <v>11</v>
      </c>
    </row>
    <row r="163" spans="1:4" x14ac:dyDescent="0.25">
      <c r="A163" t="s">
        <v>26</v>
      </c>
      <c r="B163">
        <v>2023</v>
      </c>
      <c r="C163" s="10">
        <v>2474.0524999999998</v>
      </c>
      <c r="D163" t="s">
        <v>11</v>
      </c>
    </row>
    <row r="164" spans="1:4" x14ac:dyDescent="0.25">
      <c r="A164" t="s">
        <v>26</v>
      </c>
      <c r="B164">
        <v>2024</v>
      </c>
      <c r="C164" s="10">
        <v>2453.7552000000001</v>
      </c>
      <c r="D164" t="s">
        <v>11</v>
      </c>
    </row>
    <row r="165" spans="1:4" x14ac:dyDescent="0.25">
      <c r="A165" t="s">
        <v>26</v>
      </c>
      <c r="B165">
        <v>2025</v>
      </c>
      <c r="C165" s="10">
        <v>2449.6232</v>
      </c>
      <c r="D165" t="s">
        <v>11</v>
      </c>
    </row>
    <row r="166" spans="1:4" x14ac:dyDescent="0.25">
      <c r="A166" t="s">
        <v>26</v>
      </c>
      <c r="B166">
        <v>2026</v>
      </c>
      <c r="C166" s="10">
        <v>2425.5259000000001</v>
      </c>
      <c r="D166" t="s">
        <v>11</v>
      </c>
    </row>
    <row r="167" spans="1:4" x14ac:dyDescent="0.25">
      <c r="A167" t="s">
        <v>26</v>
      </c>
      <c r="B167">
        <v>2027</v>
      </c>
      <c r="C167" s="10">
        <v>2382.0718999999999</v>
      </c>
      <c r="D167" t="s">
        <v>11</v>
      </c>
    </row>
    <row r="168" spans="1:4" x14ac:dyDescent="0.25">
      <c r="A168" t="s">
        <v>26</v>
      </c>
      <c r="B168">
        <v>2028</v>
      </c>
      <c r="C168" s="10">
        <v>2323.0441999999998</v>
      </c>
      <c r="D168" t="s">
        <v>11</v>
      </c>
    </row>
    <row r="169" spans="1:4" x14ac:dyDescent="0.25">
      <c r="A169" t="s">
        <v>26</v>
      </c>
      <c r="B169">
        <v>2029</v>
      </c>
      <c r="C169" s="10">
        <v>2258.6934999999999</v>
      </c>
      <c r="D169" t="s">
        <v>11</v>
      </c>
    </row>
    <row r="170" spans="1:4" x14ac:dyDescent="0.25">
      <c r="A170" t="s">
        <v>26</v>
      </c>
      <c r="B170">
        <v>2030</v>
      </c>
      <c r="C170" s="10">
        <v>2181.0454</v>
      </c>
      <c r="D170" t="s">
        <v>11</v>
      </c>
    </row>
    <row r="171" spans="1:4" x14ac:dyDescent="0.25">
      <c r="A171" t="s">
        <v>26</v>
      </c>
      <c r="B171">
        <v>2031</v>
      </c>
      <c r="C171" s="10">
        <v>2088.2170000000001</v>
      </c>
      <c r="D171" t="s">
        <v>11</v>
      </c>
    </row>
    <row r="172" spans="1:4" x14ac:dyDescent="0.25">
      <c r="A172" t="s">
        <v>26</v>
      </c>
      <c r="B172">
        <v>2032</v>
      </c>
      <c r="C172" s="10">
        <v>1988.7582</v>
      </c>
      <c r="D172" t="s">
        <v>11</v>
      </c>
    </row>
    <row r="173" spans="1:4" x14ac:dyDescent="0.25">
      <c r="A173" t="s">
        <v>26</v>
      </c>
      <c r="B173">
        <v>2033</v>
      </c>
      <c r="C173" s="10">
        <v>1882.5708</v>
      </c>
      <c r="D173" t="s">
        <v>11</v>
      </c>
    </row>
    <row r="174" spans="1:4" x14ac:dyDescent="0.25">
      <c r="A174" t="s">
        <v>26</v>
      </c>
      <c r="B174">
        <v>2034</v>
      </c>
      <c r="C174" s="10">
        <v>1770.3674000000001</v>
      </c>
      <c r="D174" t="s">
        <v>11</v>
      </c>
    </row>
    <row r="175" spans="1:4" x14ac:dyDescent="0.25">
      <c r="A175" t="s">
        <v>26</v>
      </c>
      <c r="B175">
        <v>2035</v>
      </c>
      <c r="C175" s="10">
        <v>1651.1982</v>
      </c>
      <c r="D175" t="s">
        <v>11</v>
      </c>
    </row>
    <row r="176" spans="1:4" x14ac:dyDescent="0.25">
      <c r="A176" t="s">
        <v>26</v>
      </c>
      <c r="B176">
        <v>2036</v>
      </c>
      <c r="C176" s="10">
        <v>1525.6341</v>
      </c>
      <c r="D176" t="s">
        <v>11</v>
      </c>
    </row>
    <row r="177" spans="1:4" x14ac:dyDescent="0.25">
      <c r="A177" t="s">
        <v>26</v>
      </c>
      <c r="B177">
        <v>2037</v>
      </c>
      <c r="C177" s="10">
        <v>1403.7544</v>
      </c>
      <c r="D177" t="s">
        <v>11</v>
      </c>
    </row>
    <row r="178" spans="1:4" x14ac:dyDescent="0.25">
      <c r="A178" t="s">
        <v>26</v>
      </c>
      <c r="B178">
        <v>2038</v>
      </c>
      <c r="C178" s="10">
        <v>1286.8082999999999</v>
      </c>
      <c r="D178" t="s">
        <v>11</v>
      </c>
    </row>
    <row r="179" spans="1:4" x14ac:dyDescent="0.25">
      <c r="A179" t="s">
        <v>26</v>
      </c>
      <c r="B179">
        <v>2039</v>
      </c>
      <c r="C179" s="10">
        <v>1174.7840000000001</v>
      </c>
      <c r="D179" t="s">
        <v>11</v>
      </c>
    </row>
    <row r="180" spans="1:4" x14ac:dyDescent="0.25">
      <c r="A180" t="s">
        <v>26</v>
      </c>
      <c r="B180">
        <v>2040</v>
      </c>
      <c r="C180" s="10">
        <v>1063.1179999999999</v>
      </c>
      <c r="D180" t="s">
        <v>11</v>
      </c>
    </row>
    <row r="181" spans="1:4" x14ac:dyDescent="0.25">
      <c r="A181" t="s">
        <v>26</v>
      </c>
      <c r="B181">
        <v>2041</v>
      </c>
      <c r="C181" s="10">
        <v>954.56790000000001</v>
      </c>
      <c r="D181" t="s">
        <v>11</v>
      </c>
    </row>
    <row r="182" spans="1:4" x14ac:dyDescent="0.25">
      <c r="A182" t="s">
        <v>26</v>
      </c>
      <c r="B182">
        <v>2042</v>
      </c>
      <c r="C182" s="10">
        <v>851.75879999999995</v>
      </c>
      <c r="D182" t="s">
        <v>11</v>
      </c>
    </row>
    <row r="183" spans="1:4" x14ac:dyDescent="0.25">
      <c r="A183" t="s">
        <v>26</v>
      </c>
      <c r="B183">
        <v>2043</v>
      </c>
      <c r="C183" s="10">
        <v>756.16790000000003</v>
      </c>
      <c r="D183" t="s">
        <v>11</v>
      </c>
    </row>
    <row r="184" spans="1:4" x14ac:dyDescent="0.25">
      <c r="A184" t="s">
        <v>26</v>
      </c>
      <c r="B184">
        <v>2044</v>
      </c>
      <c r="C184" s="10">
        <v>666.24220000000003</v>
      </c>
      <c r="D184" t="s">
        <v>11</v>
      </c>
    </row>
    <row r="185" spans="1:4" x14ac:dyDescent="0.25">
      <c r="A185" t="s">
        <v>26</v>
      </c>
      <c r="B185">
        <v>2045</v>
      </c>
      <c r="C185" s="10">
        <v>582.27859999999998</v>
      </c>
      <c r="D185" t="s">
        <v>11</v>
      </c>
    </row>
    <row r="186" spans="1:4" x14ac:dyDescent="0.25">
      <c r="A186" t="s">
        <v>26</v>
      </c>
      <c r="B186">
        <v>2046</v>
      </c>
      <c r="C186" s="10">
        <v>503.27620000000002</v>
      </c>
      <c r="D186" t="s">
        <v>11</v>
      </c>
    </row>
    <row r="187" spans="1:4" x14ac:dyDescent="0.25">
      <c r="A187" t="s">
        <v>26</v>
      </c>
      <c r="B187">
        <v>2047</v>
      </c>
      <c r="C187" s="10">
        <v>428.99020000000002</v>
      </c>
      <c r="D187" t="s">
        <v>11</v>
      </c>
    </row>
    <row r="188" spans="1:4" x14ac:dyDescent="0.25">
      <c r="A188" t="s">
        <v>26</v>
      </c>
      <c r="B188">
        <v>2048</v>
      </c>
      <c r="C188" s="10">
        <v>359.82709999999997</v>
      </c>
      <c r="D188" t="s">
        <v>11</v>
      </c>
    </row>
    <row r="189" spans="1:4" x14ac:dyDescent="0.25">
      <c r="A189" t="s">
        <v>26</v>
      </c>
      <c r="B189">
        <v>2049</v>
      </c>
      <c r="C189" s="10">
        <v>295.45429999999999</v>
      </c>
      <c r="D189" t="s">
        <v>11</v>
      </c>
    </row>
    <row r="190" spans="1:4" x14ac:dyDescent="0.25">
      <c r="A190" t="s">
        <v>26</v>
      </c>
      <c r="B190">
        <v>2050</v>
      </c>
      <c r="C190" s="10">
        <v>238.0496</v>
      </c>
      <c r="D190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834"/>
  <sheetViews>
    <sheetView workbookViewId="0"/>
  </sheetViews>
  <sheetFormatPr defaultColWidth="11.5703125" defaultRowHeight="15" x14ac:dyDescent="0.25"/>
  <sheetData>
    <row r="1" spans="1:5" x14ac:dyDescent="0.25">
      <c r="A1" s="15" t="s">
        <v>126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</row>
    <row r="7" spans="1:5" x14ac:dyDescent="0.25">
      <c r="A7" t="s">
        <v>9</v>
      </c>
      <c r="B7" t="s">
        <v>103</v>
      </c>
      <c r="C7">
        <v>2005</v>
      </c>
      <c r="D7" s="10">
        <v>3666.3137999999999</v>
      </c>
      <c r="E7" t="s">
        <v>11</v>
      </c>
    </row>
    <row r="8" spans="1:5" x14ac:dyDescent="0.25">
      <c r="A8" t="s">
        <v>9</v>
      </c>
      <c r="B8" t="s">
        <v>103</v>
      </c>
      <c r="C8">
        <v>2006</v>
      </c>
      <c r="D8" s="10">
        <v>3670.3507</v>
      </c>
      <c r="E8" t="s">
        <v>11</v>
      </c>
    </row>
    <row r="9" spans="1:5" x14ac:dyDescent="0.25">
      <c r="A9" t="s">
        <v>9</v>
      </c>
      <c r="B9" t="s">
        <v>103</v>
      </c>
      <c r="C9">
        <v>2007</v>
      </c>
      <c r="D9" s="10">
        <v>3894.0904</v>
      </c>
      <c r="E9" t="s">
        <v>11</v>
      </c>
    </row>
    <row r="10" spans="1:5" x14ac:dyDescent="0.25">
      <c r="A10" t="s">
        <v>9</v>
      </c>
      <c r="B10" t="s">
        <v>103</v>
      </c>
      <c r="C10">
        <v>2008</v>
      </c>
      <c r="D10" s="10">
        <v>3914.5259000000001</v>
      </c>
      <c r="E10" t="s">
        <v>11</v>
      </c>
    </row>
    <row r="11" spans="1:5" x14ac:dyDescent="0.25">
      <c r="A11" t="s">
        <v>9</v>
      </c>
      <c r="B11" t="s">
        <v>103</v>
      </c>
      <c r="C11">
        <v>2009</v>
      </c>
      <c r="D11" s="10">
        <v>3804.5918000000001</v>
      </c>
      <c r="E11" t="s">
        <v>11</v>
      </c>
    </row>
    <row r="12" spans="1:5" x14ac:dyDescent="0.25">
      <c r="A12" t="s">
        <v>9</v>
      </c>
      <c r="B12" t="s">
        <v>103</v>
      </c>
      <c r="C12">
        <v>2010</v>
      </c>
      <c r="D12" s="10">
        <v>3945.5841</v>
      </c>
      <c r="E12" t="s">
        <v>11</v>
      </c>
    </row>
    <row r="13" spans="1:5" x14ac:dyDescent="0.25">
      <c r="A13" t="s">
        <v>9</v>
      </c>
      <c r="B13" t="s">
        <v>103</v>
      </c>
      <c r="C13">
        <v>2011</v>
      </c>
      <c r="D13" s="10">
        <v>4239.9723000000004</v>
      </c>
      <c r="E13" t="s">
        <v>11</v>
      </c>
    </row>
    <row r="14" spans="1:5" x14ac:dyDescent="0.25">
      <c r="A14" t="s">
        <v>9</v>
      </c>
      <c r="B14" t="s">
        <v>103</v>
      </c>
      <c r="C14">
        <v>2012</v>
      </c>
      <c r="D14" s="10">
        <v>4328.1174000000001</v>
      </c>
      <c r="E14" t="s">
        <v>11</v>
      </c>
    </row>
    <row r="15" spans="1:5" x14ac:dyDescent="0.25">
      <c r="A15" t="s">
        <v>9</v>
      </c>
      <c r="B15" t="s">
        <v>103</v>
      </c>
      <c r="C15">
        <v>2013</v>
      </c>
      <c r="D15" s="10">
        <v>4498.7447000000002</v>
      </c>
      <c r="E15" t="s">
        <v>11</v>
      </c>
    </row>
    <row r="16" spans="1:5" x14ac:dyDescent="0.25">
      <c r="A16" t="s">
        <v>9</v>
      </c>
      <c r="B16" t="s">
        <v>103</v>
      </c>
      <c r="C16">
        <v>2014</v>
      </c>
      <c r="D16" s="10">
        <v>4569.9282000000003</v>
      </c>
      <c r="E16" t="s">
        <v>11</v>
      </c>
    </row>
    <row r="17" spans="1:5" x14ac:dyDescent="0.25">
      <c r="A17" t="s">
        <v>9</v>
      </c>
      <c r="B17" t="s">
        <v>103</v>
      </c>
      <c r="C17">
        <v>2015</v>
      </c>
      <c r="D17" s="10">
        <v>4759.9022000000004</v>
      </c>
      <c r="E17" t="s">
        <v>11</v>
      </c>
    </row>
    <row r="18" spans="1:5" x14ac:dyDescent="0.25">
      <c r="A18" t="s">
        <v>9</v>
      </c>
      <c r="B18" t="s">
        <v>103</v>
      </c>
      <c r="C18">
        <v>2016</v>
      </c>
      <c r="D18" s="10">
        <v>4607.2025000000003</v>
      </c>
      <c r="E18" t="s">
        <v>11</v>
      </c>
    </row>
    <row r="19" spans="1:5" x14ac:dyDescent="0.25">
      <c r="A19" t="s">
        <v>9</v>
      </c>
      <c r="B19" t="s">
        <v>103</v>
      </c>
      <c r="C19">
        <v>2017</v>
      </c>
      <c r="D19" s="10">
        <v>4741.0187999999998</v>
      </c>
      <c r="E19" t="s">
        <v>11</v>
      </c>
    </row>
    <row r="20" spans="1:5" x14ac:dyDescent="0.25">
      <c r="A20" t="s">
        <v>9</v>
      </c>
      <c r="B20" t="s">
        <v>103</v>
      </c>
      <c r="C20">
        <v>2018</v>
      </c>
      <c r="D20" s="10">
        <v>5084.5691999999999</v>
      </c>
      <c r="E20" t="s">
        <v>11</v>
      </c>
    </row>
    <row r="21" spans="1:5" x14ac:dyDescent="0.25">
      <c r="A21" t="s">
        <v>9</v>
      </c>
      <c r="B21" t="s">
        <v>103</v>
      </c>
      <c r="C21">
        <v>2019</v>
      </c>
      <c r="D21" s="10">
        <v>4992.9080999999996</v>
      </c>
      <c r="E21" t="s">
        <v>11</v>
      </c>
    </row>
    <row r="22" spans="1:5" x14ac:dyDescent="0.25">
      <c r="A22" t="s">
        <v>9</v>
      </c>
      <c r="B22" t="s">
        <v>103</v>
      </c>
      <c r="C22">
        <v>2020</v>
      </c>
      <c r="D22" s="10">
        <v>4779.8530613573903</v>
      </c>
      <c r="E22" t="s">
        <v>11</v>
      </c>
    </row>
    <row r="23" spans="1:5" x14ac:dyDescent="0.25">
      <c r="A23" t="s">
        <v>9</v>
      </c>
      <c r="B23" t="s">
        <v>103</v>
      </c>
      <c r="C23">
        <v>2021</v>
      </c>
      <c r="D23" s="10">
        <v>4992.0894653637297</v>
      </c>
      <c r="E23" t="s">
        <v>11</v>
      </c>
    </row>
    <row r="24" spans="1:5" x14ac:dyDescent="0.25">
      <c r="A24" t="s">
        <v>9</v>
      </c>
      <c r="B24" t="s">
        <v>103</v>
      </c>
      <c r="C24">
        <v>2022</v>
      </c>
      <c r="D24" s="10">
        <v>5144.0283310889199</v>
      </c>
      <c r="E24" t="s">
        <v>11</v>
      </c>
    </row>
    <row r="25" spans="1:5" x14ac:dyDescent="0.25">
      <c r="A25" t="s">
        <v>9</v>
      </c>
      <c r="B25" t="s">
        <v>103</v>
      </c>
      <c r="C25">
        <v>2023</v>
      </c>
      <c r="D25" s="10">
        <v>5291.2331948000001</v>
      </c>
      <c r="E25" t="s">
        <v>11</v>
      </c>
    </row>
    <row r="26" spans="1:5" x14ac:dyDescent="0.25">
      <c r="A26" t="s">
        <v>9</v>
      </c>
      <c r="B26" t="s">
        <v>103</v>
      </c>
      <c r="C26">
        <v>2024</v>
      </c>
      <c r="D26" s="10">
        <v>5305.3147665013503</v>
      </c>
      <c r="E26" t="s">
        <v>11</v>
      </c>
    </row>
    <row r="27" spans="1:5" x14ac:dyDescent="0.25">
      <c r="A27" t="s">
        <v>9</v>
      </c>
      <c r="B27" t="s">
        <v>103</v>
      </c>
      <c r="C27">
        <v>2025</v>
      </c>
      <c r="D27" s="10">
        <v>5160.7639892062898</v>
      </c>
      <c r="E27" t="s">
        <v>11</v>
      </c>
    </row>
    <row r="28" spans="1:5" x14ac:dyDescent="0.25">
      <c r="A28" t="s">
        <v>9</v>
      </c>
      <c r="B28" t="s">
        <v>103</v>
      </c>
      <c r="C28">
        <v>2026</v>
      </c>
      <c r="D28" s="10">
        <v>5166.1818816137502</v>
      </c>
      <c r="E28" t="s">
        <v>11</v>
      </c>
    </row>
    <row r="29" spans="1:5" x14ac:dyDescent="0.25">
      <c r="A29" t="s">
        <v>9</v>
      </c>
      <c r="B29" t="s">
        <v>103</v>
      </c>
      <c r="C29">
        <v>2027</v>
      </c>
      <c r="D29" s="10">
        <v>5164.0837513803399</v>
      </c>
      <c r="E29" t="s">
        <v>11</v>
      </c>
    </row>
    <row r="30" spans="1:5" x14ac:dyDescent="0.25">
      <c r="A30" t="s">
        <v>9</v>
      </c>
      <c r="B30" t="s">
        <v>103</v>
      </c>
      <c r="C30">
        <v>2028</v>
      </c>
      <c r="D30" s="10">
        <v>5118.6481595505102</v>
      </c>
      <c r="E30" t="s">
        <v>11</v>
      </c>
    </row>
    <row r="31" spans="1:5" x14ac:dyDescent="0.25">
      <c r="A31" t="s">
        <v>9</v>
      </c>
      <c r="B31" t="s">
        <v>103</v>
      </c>
      <c r="C31">
        <v>2029</v>
      </c>
      <c r="D31" s="10">
        <v>5087.9795285072696</v>
      </c>
      <c r="E31" t="s">
        <v>11</v>
      </c>
    </row>
    <row r="32" spans="1:5" x14ac:dyDescent="0.25">
      <c r="A32" t="s">
        <v>9</v>
      </c>
      <c r="B32" t="s">
        <v>103</v>
      </c>
      <c r="C32">
        <v>2030</v>
      </c>
      <c r="D32" s="10">
        <v>5029.1456030967602</v>
      </c>
      <c r="E32" t="s">
        <v>11</v>
      </c>
    </row>
    <row r="33" spans="1:5" x14ac:dyDescent="0.25">
      <c r="A33" t="s">
        <v>9</v>
      </c>
      <c r="B33" t="s">
        <v>103</v>
      </c>
      <c r="C33">
        <v>2031</v>
      </c>
      <c r="D33" s="10">
        <v>4774.97791490083</v>
      </c>
      <c r="E33" t="s">
        <v>11</v>
      </c>
    </row>
    <row r="34" spans="1:5" x14ac:dyDescent="0.25">
      <c r="A34" t="s">
        <v>9</v>
      </c>
      <c r="B34" t="s">
        <v>103</v>
      </c>
      <c r="C34">
        <v>2032</v>
      </c>
      <c r="D34" s="10">
        <v>4536.6218272094302</v>
      </c>
      <c r="E34" t="s">
        <v>11</v>
      </c>
    </row>
    <row r="35" spans="1:5" x14ac:dyDescent="0.25">
      <c r="A35" t="s">
        <v>9</v>
      </c>
      <c r="B35" t="s">
        <v>103</v>
      </c>
      <c r="C35">
        <v>2033</v>
      </c>
      <c r="D35" s="10">
        <v>4290.2652577179797</v>
      </c>
      <c r="E35" t="s">
        <v>11</v>
      </c>
    </row>
    <row r="36" spans="1:5" x14ac:dyDescent="0.25">
      <c r="A36" t="s">
        <v>9</v>
      </c>
      <c r="B36" t="s">
        <v>103</v>
      </c>
      <c r="C36">
        <v>2034</v>
      </c>
      <c r="D36" s="10">
        <v>4026.8544022538899</v>
      </c>
      <c r="E36" t="s">
        <v>11</v>
      </c>
    </row>
    <row r="37" spans="1:5" x14ac:dyDescent="0.25">
      <c r="A37" t="s">
        <v>9</v>
      </c>
      <c r="B37" t="s">
        <v>103</v>
      </c>
      <c r="C37">
        <v>2035</v>
      </c>
      <c r="D37" s="10">
        <v>3798.2535082443301</v>
      </c>
      <c r="E37" t="s">
        <v>11</v>
      </c>
    </row>
    <row r="38" spans="1:5" x14ac:dyDescent="0.25">
      <c r="A38" t="s">
        <v>9</v>
      </c>
      <c r="B38" t="s">
        <v>103</v>
      </c>
      <c r="C38">
        <v>2036</v>
      </c>
      <c r="D38" s="10">
        <v>3621.4444479600902</v>
      </c>
      <c r="E38" t="s">
        <v>11</v>
      </c>
    </row>
    <row r="39" spans="1:5" x14ac:dyDescent="0.25">
      <c r="A39" t="s">
        <v>9</v>
      </c>
      <c r="B39" t="s">
        <v>103</v>
      </c>
      <c r="C39">
        <v>2037</v>
      </c>
      <c r="D39" s="10">
        <v>3468.2910520437899</v>
      </c>
      <c r="E39" t="s">
        <v>11</v>
      </c>
    </row>
    <row r="40" spans="1:5" x14ac:dyDescent="0.25">
      <c r="A40" t="s">
        <v>9</v>
      </c>
      <c r="B40" t="s">
        <v>103</v>
      </c>
      <c r="C40">
        <v>2038</v>
      </c>
      <c r="D40" s="10">
        <v>3321.53746766108</v>
      </c>
      <c r="E40" t="s">
        <v>11</v>
      </c>
    </row>
    <row r="41" spans="1:5" x14ac:dyDescent="0.25">
      <c r="A41" t="s">
        <v>9</v>
      </c>
      <c r="B41" t="s">
        <v>103</v>
      </c>
      <c r="C41">
        <v>2039</v>
      </c>
      <c r="D41" s="10">
        <v>3192.75518167985</v>
      </c>
      <c r="E41" t="s">
        <v>11</v>
      </c>
    </row>
    <row r="42" spans="1:5" x14ac:dyDescent="0.25">
      <c r="A42" t="s">
        <v>9</v>
      </c>
      <c r="B42" t="s">
        <v>103</v>
      </c>
      <c r="C42">
        <v>2040</v>
      </c>
      <c r="D42" s="10">
        <v>3093.7964389598301</v>
      </c>
      <c r="E42" t="s">
        <v>11</v>
      </c>
    </row>
    <row r="43" spans="1:5" x14ac:dyDescent="0.25">
      <c r="A43" t="s">
        <v>9</v>
      </c>
      <c r="B43" t="s">
        <v>103</v>
      </c>
      <c r="C43">
        <v>2041</v>
      </c>
      <c r="D43" s="10">
        <v>3005.1278833526899</v>
      </c>
      <c r="E43" t="s">
        <v>11</v>
      </c>
    </row>
    <row r="44" spans="1:5" x14ac:dyDescent="0.25">
      <c r="A44" t="s">
        <v>9</v>
      </c>
      <c r="B44" t="s">
        <v>103</v>
      </c>
      <c r="C44">
        <v>2042</v>
      </c>
      <c r="D44" s="10">
        <v>2933.5462897153202</v>
      </c>
      <c r="E44" t="s">
        <v>11</v>
      </c>
    </row>
    <row r="45" spans="1:5" x14ac:dyDescent="0.25">
      <c r="A45" t="s">
        <v>9</v>
      </c>
      <c r="B45" t="s">
        <v>103</v>
      </c>
      <c r="C45">
        <v>2043</v>
      </c>
      <c r="D45" s="10">
        <v>2858.5106405695001</v>
      </c>
      <c r="E45" t="s">
        <v>11</v>
      </c>
    </row>
    <row r="46" spans="1:5" x14ac:dyDescent="0.25">
      <c r="A46" t="s">
        <v>9</v>
      </c>
      <c r="B46" t="s">
        <v>103</v>
      </c>
      <c r="C46">
        <v>2044</v>
      </c>
      <c r="D46" s="10">
        <v>2784.77674843058</v>
      </c>
      <c r="E46" t="s">
        <v>11</v>
      </c>
    </row>
    <row r="47" spans="1:5" x14ac:dyDescent="0.25">
      <c r="A47" t="s">
        <v>9</v>
      </c>
      <c r="B47" t="s">
        <v>103</v>
      </c>
      <c r="C47">
        <v>2045</v>
      </c>
      <c r="D47" s="10">
        <v>2695.8585868892801</v>
      </c>
      <c r="E47" t="s">
        <v>11</v>
      </c>
    </row>
    <row r="48" spans="1:5" x14ac:dyDescent="0.25">
      <c r="A48" t="s">
        <v>9</v>
      </c>
      <c r="B48" t="s">
        <v>103</v>
      </c>
      <c r="C48">
        <v>2046</v>
      </c>
      <c r="D48" s="10">
        <v>2641.8785763071</v>
      </c>
      <c r="E48" t="s">
        <v>11</v>
      </c>
    </row>
    <row r="49" spans="1:5" x14ac:dyDescent="0.25">
      <c r="A49" t="s">
        <v>9</v>
      </c>
      <c r="B49" t="s">
        <v>103</v>
      </c>
      <c r="C49">
        <v>2047</v>
      </c>
      <c r="D49" s="10">
        <v>2635.3638531285501</v>
      </c>
      <c r="E49" t="s">
        <v>11</v>
      </c>
    </row>
    <row r="50" spans="1:5" x14ac:dyDescent="0.25">
      <c r="A50" t="s">
        <v>9</v>
      </c>
      <c r="B50" t="s">
        <v>103</v>
      </c>
      <c r="C50">
        <v>2048</v>
      </c>
      <c r="D50" s="10">
        <v>2641.9004540236701</v>
      </c>
      <c r="E50" t="s">
        <v>11</v>
      </c>
    </row>
    <row r="51" spans="1:5" x14ac:dyDescent="0.25">
      <c r="A51" t="s">
        <v>9</v>
      </c>
      <c r="B51" t="s">
        <v>103</v>
      </c>
      <c r="C51">
        <v>2049</v>
      </c>
      <c r="D51" s="10">
        <v>2651.8263629802</v>
      </c>
      <c r="E51" t="s">
        <v>11</v>
      </c>
    </row>
    <row r="52" spans="1:5" x14ac:dyDescent="0.25">
      <c r="A52" t="s">
        <v>9</v>
      </c>
      <c r="B52" t="s">
        <v>103</v>
      </c>
      <c r="C52">
        <v>2050</v>
      </c>
      <c r="D52" s="10">
        <v>2647.9558176014498</v>
      </c>
      <c r="E52" t="s">
        <v>11</v>
      </c>
    </row>
    <row r="53" spans="1:5" x14ac:dyDescent="0.25">
      <c r="A53" t="s">
        <v>9</v>
      </c>
      <c r="B53" t="s">
        <v>108</v>
      </c>
      <c r="C53">
        <v>2005</v>
      </c>
      <c r="D53" s="10">
        <v>4805.2566999999999</v>
      </c>
      <c r="E53" t="s">
        <v>11</v>
      </c>
    </row>
    <row r="54" spans="1:5" x14ac:dyDescent="0.25">
      <c r="A54" t="s">
        <v>9</v>
      </c>
      <c r="B54" t="s">
        <v>108</v>
      </c>
      <c r="C54">
        <v>2006</v>
      </c>
      <c r="D54" s="10">
        <v>4856.5870999999997</v>
      </c>
      <c r="E54" t="s">
        <v>11</v>
      </c>
    </row>
    <row r="55" spans="1:5" x14ac:dyDescent="0.25">
      <c r="A55" t="s">
        <v>9</v>
      </c>
      <c r="B55" t="s">
        <v>108</v>
      </c>
      <c r="C55">
        <v>2007</v>
      </c>
      <c r="D55" s="10">
        <v>4979.2883000000002</v>
      </c>
      <c r="E55" t="s">
        <v>11</v>
      </c>
    </row>
    <row r="56" spans="1:5" x14ac:dyDescent="0.25">
      <c r="A56" t="s">
        <v>9</v>
      </c>
      <c r="B56" t="s">
        <v>108</v>
      </c>
      <c r="C56">
        <v>2008</v>
      </c>
      <c r="D56" s="10">
        <v>4798.5430999999999</v>
      </c>
      <c r="E56" t="s">
        <v>11</v>
      </c>
    </row>
    <row r="57" spans="1:5" x14ac:dyDescent="0.25">
      <c r="A57" t="s">
        <v>9</v>
      </c>
      <c r="B57" t="s">
        <v>108</v>
      </c>
      <c r="C57">
        <v>2009</v>
      </c>
      <c r="D57" s="10">
        <v>4599.9930000000004</v>
      </c>
      <c r="E57" t="s">
        <v>11</v>
      </c>
    </row>
    <row r="58" spans="1:5" x14ac:dyDescent="0.25">
      <c r="A58" t="s">
        <v>9</v>
      </c>
      <c r="B58" t="s">
        <v>108</v>
      </c>
      <c r="C58">
        <v>2010</v>
      </c>
      <c r="D58" s="10">
        <v>4746.1432000000004</v>
      </c>
      <c r="E58" t="s">
        <v>11</v>
      </c>
    </row>
    <row r="59" spans="1:5" x14ac:dyDescent="0.25">
      <c r="A59" t="s">
        <v>9</v>
      </c>
      <c r="B59" t="s">
        <v>108</v>
      </c>
      <c r="C59">
        <v>2011</v>
      </c>
      <c r="D59" s="10">
        <v>4722.4610000000002</v>
      </c>
      <c r="E59" t="s">
        <v>11</v>
      </c>
    </row>
    <row r="60" spans="1:5" x14ac:dyDescent="0.25">
      <c r="A60" t="s">
        <v>9</v>
      </c>
      <c r="B60" t="s">
        <v>108</v>
      </c>
      <c r="C60">
        <v>2012</v>
      </c>
      <c r="D60" s="10">
        <v>4842.5766000000003</v>
      </c>
      <c r="E60" t="s">
        <v>11</v>
      </c>
    </row>
    <row r="61" spans="1:5" x14ac:dyDescent="0.25">
      <c r="A61" t="s">
        <v>9</v>
      </c>
      <c r="B61" t="s">
        <v>108</v>
      </c>
      <c r="C61">
        <v>2013</v>
      </c>
      <c r="D61" s="10">
        <v>4748.5263999999997</v>
      </c>
      <c r="E61" t="s">
        <v>11</v>
      </c>
    </row>
    <row r="62" spans="1:5" x14ac:dyDescent="0.25">
      <c r="A62" t="s">
        <v>9</v>
      </c>
      <c r="B62" t="s">
        <v>108</v>
      </c>
      <c r="C62">
        <v>2014</v>
      </c>
      <c r="D62" s="10">
        <v>4654.4201000000003</v>
      </c>
      <c r="E62" t="s">
        <v>11</v>
      </c>
    </row>
    <row r="63" spans="1:5" x14ac:dyDescent="0.25">
      <c r="A63" t="s">
        <v>9</v>
      </c>
      <c r="B63" t="s">
        <v>108</v>
      </c>
      <c r="C63">
        <v>2015</v>
      </c>
      <c r="D63" s="10">
        <v>4678.1140999999998</v>
      </c>
      <c r="E63" t="s">
        <v>11</v>
      </c>
    </row>
    <row r="64" spans="1:5" x14ac:dyDescent="0.25">
      <c r="A64" t="s">
        <v>9</v>
      </c>
      <c r="B64" t="s">
        <v>108</v>
      </c>
      <c r="C64">
        <v>2016</v>
      </c>
      <c r="D64" s="10">
        <v>4746.2583999999997</v>
      </c>
      <c r="E64" t="s">
        <v>11</v>
      </c>
    </row>
    <row r="65" spans="1:5" x14ac:dyDescent="0.25">
      <c r="A65" t="s">
        <v>9</v>
      </c>
      <c r="B65" t="s">
        <v>108</v>
      </c>
      <c r="C65">
        <v>2017</v>
      </c>
      <c r="D65" s="10">
        <v>4767.7209000000003</v>
      </c>
      <c r="E65" t="s">
        <v>11</v>
      </c>
    </row>
    <row r="66" spans="1:5" x14ac:dyDescent="0.25">
      <c r="A66" t="s">
        <v>9</v>
      </c>
      <c r="B66" t="s">
        <v>108</v>
      </c>
      <c r="C66">
        <v>2018</v>
      </c>
      <c r="D66" s="10">
        <v>4887.4495999999999</v>
      </c>
      <c r="E66" t="s">
        <v>11</v>
      </c>
    </row>
    <row r="67" spans="1:5" x14ac:dyDescent="0.25">
      <c r="A67" t="s">
        <v>9</v>
      </c>
      <c r="B67" t="s">
        <v>108</v>
      </c>
      <c r="C67">
        <v>2019</v>
      </c>
      <c r="D67" s="10">
        <v>4920.1863999999996</v>
      </c>
      <c r="E67" t="s">
        <v>11</v>
      </c>
    </row>
    <row r="68" spans="1:5" x14ac:dyDescent="0.25">
      <c r="A68" t="s">
        <v>9</v>
      </c>
      <c r="B68" t="s">
        <v>108</v>
      </c>
      <c r="C68">
        <v>2020</v>
      </c>
      <c r="D68" s="10">
        <v>4107.4115892455102</v>
      </c>
      <c r="E68" t="s">
        <v>11</v>
      </c>
    </row>
    <row r="69" spans="1:5" x14ac:dyDescent="0.25">
      <c r="A69" t="s">
        <v>9</v>
      </c>
      <c r="B69" t="s">
        <v>108</v>
      </c>
      <c r="C69">
        <v>2021</v>
      </c>
      <c r="D69" s="10">
        <v>4128.1643008390101</v>
      </c>
      <c r="E69" t="s">
        <v>11</v>
      </c>
    </row>
    <row r="70" spans="1:5" x14ac:dyDescent="0.25">
      <c r="A70" t="s">
        <v>9</v>
      </c>
      <c r="B70" t="s">
        <v>108</v>
      </c>
      <c r="C70">
        <v>2022</v>
      </c>
      <c r="D70" s="10">
        <v>4352.2584603770001</v>
      </c>
      <c r="E70" t="s">
        <v>11</v>
      </c>
    </row>
    <row r="71" spans="1:5" x14ac:dyDescent="0.25">
      <c r="A71" t="s">
        <v>9</v>
      </c>
      <c r="B71" t="s">
        <v>108</v>
      </c>
      <c r="C71">
        <v>2023</v>
      </c>
      <c r="D71" s="10">
        <v>4430.7082495490004</v>
      </c>
      <c r="E71" t="s">
        <v>11</v>
      </c>
    </row>
    <row r="72" spans="1:5" x14ac:dyDescent="0.25">
      <c r="A72" t="s">
        <v>9</v>
      </c>
      <c r="B72" t="s">
        <v>108</v>
      </c>
      <c r="C72">
        <v>2024</v>
      </c>
      <c r="D72" s="10">
        <v>4383.5320459550003</v>
      </c>
      <c r="E72" t="s">
        <v>11</v>
      </c>
    </row>
    <row r="73" spans="1:5" x14ac:dyDescent="0.25">
      <c r="A73" t="s">
        <v>9</v>
      </c>
      <c r="B73" t="s">
        <v>108</v>
      </c>
      <c r="C73">
        <v>2025</v>
      </c>
      <c r="D73" s="10">
        <v>4354.9898306590003</v>
      </c>
      <c r="E73" t="s">
        <v>11</v>
      </c>
    </row>
    <row r="74" spans="1:5" x14ac:dyDescent="0.25">
      <c r="A74" t="s">
        <v>9</v>
      </c>
      <c r="B74" t="s">
        <v>108</v>
      </c>
      <c r="C74">
        <v>2026</v>
      </c>
      <c r="D74" s="10">
        <v>4344.3225936429999</v>
      </c>
      <c r="E74" t="s">
        <v>11</v>
      </c>
    </row>
    <row r="75" spans="1:5" x14ac:dyDescent="0.25">
      <c r="A75" t="s">
        <v>9</v>
      </c>
      <c r="B75" t="s">
        <v>108</v>
      </c>
      <c r="C75">
        <v>2027</v>
      </c>
      <c r="D75" s="10">
        <v>4288.7059151860003</v>
      </c>
      <c r="E75" t="s">
        <v>11</v>
      </c>
    </row>
    <row r="76" spans="1:5" x14ac:dyDescent="0.25">
      <c r="A76" t="s">
        <v>9</v>
      </c>
      <c r="B76" t="s">
        <v>108</v>
      </c>
      <c r="C76">
        <v>2028</v>
      </c>
      <c r="D76" s="10">
        <v>4220.92426729</v>
      </c>
      <c r="E76" t="s">
        <v>11</v>
      </c>
    </row>
    <row r="77" spans="1:5" x14ac:dyDescent="0.25">
      <c r="A77" t="s">
        <v>9</v>
      </c>
      <c r="B77" t="s">
        <v>108</v>
      </c>
      <c r="C77">
        <v>2029</v>
      </c>
      <c r="D77" s="10">
        <v>4138.6317049030004</v>
      </c>
      <c r="E77" t="s">
        <v>11</v>
      </c>
    </row>
    <row r="78" spans="1:5" x14ac:dyDescent="0.25">
      <c r="A78" t="s">
        <v>9</v>
      </c>
      <c r="B78" t="s">
        <v>108</v>
      </c>
      <c r="C78">
        <v>2030</v>
      </c>
      <c r="D78" s="10">
        <v>4039.725189842</v>
      </c>
      <c r="E78" t="s">
        <v>11</v>
      </c>
    </row>
    <row r="79" spans="1:5" x14ac:dyDescent="0.25">
      <c r="A79" t="s">
        <v>9</v>
      </c>
      <c r="B79" t="s">
        <v>108</v>
      </c>
      <c r="C79">
        <v>2031</v>
      </c>
      <c r="D79" s="10">
        <v>3925.5819240000001</v>
      </c>
      <c r="E79" t="s">
        <v>11</v>
      </c>
    </row>
    <row r="80" spans="1:5" x14ac:dyDescent="0.25">
      <c r="A80" t="s">
        <v>9</v>
      </c>
      <c r="B80" t="s">
        <v>108</v>
      </c>
      <c r="C80">
        <v>2032</v>
      </c>
      <c r="D80" s="10">
        <v>3807.2259655610001</v>
      </c>
      <c r="E80" t="s">
        <v>11</v>
      </c>
    </row>
    <row r="81" spans="1:5" x14ac:dyDescent="0.25">
      <c r="A81" t="s">
        <v>9</v>
      </c>
      <c r="B81" t="s">
        <v>108</v>
      </c>
      <c r="C81">
        <v>2033</v>
      </c>
      <c r="D81" s="10">
        <v>3673.2350457349999</v>
      </c>
      <c r="E81" t="s">
        <v>11</v>
      </c>
    </row>
    <row r="82" spans="1:5" x14ac:dyDescent="0.25">
      <c r="A82" t="s">
        <v>9</v>
      </c>
      <c r="B82" t="s">
        <v>108</v>
      </c>
      <c r="C82">
        <v>2034</v>
      </c>
      <c r="D82" s="10">
        <v>3530.0978005390002</v>
      </c>
      <c r="E82" t="s">
        <v>11</v>
      </c>
    </row>
    <row r="83" spans="1:5" x14ac:dyDescent="0.25">
      <c r="A83" t="s">
        <v>9</v>
      </c>
      <c r="B83" t="s">
        <v>108</v>
      </c>
      <c r="C83">
        <v>2035</v>
      </c>
      <c r="D83" s="10">
        <v>3375.1769364100001</v>
      </c>
      <c r="E83" t="s">
        <v>11</v>
      </c>
    </row>
    <row r="84" spans="1:5" x14ac:dyDescent="0.25">
      <c r="A84" t="s">
        <v>9</v>
      </c>
      <c r="B84" t="s">
        <v>108</v>
      </c>
      <c r="C84">
        <v>2036</v>
      </c>
      <c r="D84" s="10">
        <v>3210.7880622570001</v>
      </c>
      <c r="E84" t="s">
        <v>11</v>
      </c>
    </row>
    <row r="85" spans="1:5" x14ac:dyDescent="0.25">
      <c r="A85" t="s">
        <v>9</v>
      </c>
      <c r="B85" t="s">
        <v>108</v>
      </c>
      <c r="C85">
        <v>2037</v>
      </c>
      <c r="D85" s="10">
        <v>3050.3086977050002</v>
      </c>
      <c r="E85" t="s">
        <v>11</v>
      </c>
    </row>
    <row r="86" spans="1:5" x14ac:dyDescent="0.25">
      <c r="A86" t="s">
        <v>9</v>
      </c>
      <c r="B86" t="s">
        <v>108</v>
      </c>
      <c r="C86">
        <v>2038</v>
      </c>
      <c r="D86" s="10">
        <v>2903.8986258979999</v>
      </c>
      <c r="E86" t="s">
        <v>11</v>
      </c>
    </row>
    <row r="87" spans="1:5" x14ac:dyDescent="0.25">
      <c r="A87" t="s">
        <v>9</v>
      </c>
      <c r="B87" t="s">
        <v>108</v>
      </c>
      <c r="C87">
        <v>2039</v>
      </c>
      <c r="D87" s="10">
        <v>2763.9540256529999</v>
      </c>
      <c r="E87" t="s">
        <v>11</v>
      </c>
    </row>
    <row r="88" spans="1:5" x14ac:dyDescent="0.25">
      <c r="A88" t="s">
        <v>9</v>
      </c>
      <c r="B88" t="s">
        <v>108</v>
      </c>
      <c r="C88">
        <v>2040</v>
      </c>
      <c r="D88" s="10">
        <v>2626.5288941449999</v>
      </c>
      <c r="E88" t="s">
        <v>11</v>
      </c>
    </row>
    <row r="89" spans="1:5" x14ac:dyDescent="0.25">
      <c r="A89" t="s">
        <v>9</v>
      </c>
      <c r="B89" t="s">
        <v>108</v>
      </c>
      <c r="C89">
        <v>2041</v>
      </c>
      <c r="D89" s="10">
        <v>2490.1112325260001</v>
      </c>
      <c r="E89" t="s">
        <v>11</v>
      </c>
    </row>
    <row r="90" spans="1:5" x14ac:dyDescent="0.25">
      <c r="A90" t="s">
        <v>9</v>
      </c>
      <c r="B90" t="s">
        <v>108</v>
      </c>
      <c r="C90">
        <v>2042</v>
      </c>
      <c r="D90" s="10">
        <v>2361.0854154059998</v>
      </c>
      <c r="E90" t="s">
        <v>11</v>
      </c>
    </row>
    <row r="91" spans="1:5" x14ac:dyDescent="0.25">
      <c r="A91" t="s">
        <v>9</v>
      </c>
      <c r="B91" t="s">
        <v>108</v>
      </c>
      <c r="C91">
        <v>2043</v>
      </c>
      <c r="D91" s="10">
        <v>2238.4847505480002</v>
      </c>
      <c r="E91" t="s">
        <v>11</v>
      </c>
    </row>
    <row r="92" spans="1:5" x14ac:dyDescent="0.25">
      <c r="A92" t="s">
        <v>9</v>
      </c>
      <c r="B92" t="s">
        <v>108</v>
      </c>
      <c r="C92">
        <v>2044</v>
      </c>
      <c r="D92" s="10">
        <v>2120.5365337510002</v>
      </c>
      <c r="E92" t="s">
        <v>11</v>
      </c>
    </row>
    <row r="93" spans="1:5" x14ac:dyDescent="0.25">
      <c r="A93" t="s">
        <v>9</v>
      </c>
      <c r="B93" t="s">
        <v>108</v>
      </c>
      <c r="C93">
        <v>2045</v>
      </c>
      <c r="D93" s="10">
        <v>2008.811565602</v>
      </c>
      <c r="E93" t="s">
        <v>11</v>
      </c>
    </row>
    <row r="94" spans="1:5" x14ac:dyDescent="0.25">
      <c r="A94" t="s">
        <v>9</v>
      </c>
      <c r="B94" t="s">
        <v>108</v>
      </c>
      <c r="C94">
        <v>2046</v>
      </c>
      <c r="D94" s="10">
        <v>1904.056752925</v>
      </c>
      <c r="E94" t="s">
        <v>11</v>
      </c>
    </row>
    <row r="95" spans="1:5" x14ac:dyDescent="0.25">
      <c r="A95" t="s">
        <v>9</v>
      </c>
      <c r="B95" t="s">
        <v>108</v>
      </c>
      <c r="C95">
        <v>2047</v>
      </c>
      <c r="D95" s="10">
        <v>1811.3597069320001</v>
      </c>
      <c r="E95" t="s">
        <v>11</v>
      </c>
    </row>
    <row r="96" spans="1:5" x14ac:dyDescent="0.25">
      <c r="A96" t="s">
        <v>9</v>
      </c>
      <c r="B96" t="s">
        <v>108</v>
      </c>
      <c r="C96">
        <v>2048</v>
      </c>
      <c r="D96" s="10">
        <v>1725.8201047509999</v>
      </c>
      <c r="E96" t="s">
        <v>11</v>
      </c>
    </row>
    <row r="97" spans="1:5" x14ac:dyDescent="0.25">
      <c r="A97" t="s">
        <v>9</v>
      </c>
      <c r="B97" t="s">
        <v>108</v>
      </c>
      <c r="C97">
        <v>2049</v>
      </c>
      <c r="D97" s="10">
        <v>1649.040180302</v>
      </c>
      <c r="E97" t="s">
        <v>11</v>
      </c>
    </row>
    <row r="98" spans="1:5" x14ac:dyDescent="0.25">
      <c r="A98" t="s">
        <v>9</v>
      </c>
      <c r="B98" t="s">
        <v>108</v>
      </c>
      <c r="C98">
        <v>2050</v>
      </c>
      <c r="D98" s="10">
        <v>1574.2581219159999</v>
      </c>
      <c r="E98" t="s">
        <v>11</v>
      </c>
    </row>
    <row r="99" spans="1:5" x14ac:dyDescent="0.25">
      <c r="A99" t="s">
        <v>9</v>
      </c>
      <c r="B99" t="s">
        <v>127</v>
      </c>
      <c r="C99">
        <v>2005</v>
      </c>
      <c r="D99" s="10">
        <v>1275.7371000000001</v>
      </c>
      <c r="E99" t="s">
        <v>11</v>
      </c>
    </row>
    <row r="100" spans="1:5" x14ac:dyDescent="0.25">
      <c r="A100" t="s">
        <v>9</v>
      </c>
      <c r="B100" t="s">
        <v>127</v>
      </c>
      <c r="C100">
        <v>2006</v>
      </c>
      <c r="D100" s="10">
        <v>1290.9728</v>
      </c>
      <c r="E100" t="s">
        <v>11</v>
      </c>
    </row>
    <row r="101" spans="1:5" x14ac:dyDescent="0.25">
      <c r="A101" t="s">
        <v>9</v>
      </c>
      <c r="B101" t="s">
        <v>127</v>
      </c>
      <c r="C101">
        <v>2007</v>
      </c>
      <c r="D101" s="10">
        <v>1284.896</v>
      </c>
      <c r="E101" t="s">
        <v>11</v>
      </c>
    </row>
    <row r="102" spans="1:5" x14ac:dyDescent="0.25">
      <c r="A102" t="s">
        <v>9</v>
      </c>
      <c r="B102" t="s">
        <v>127</v>
      </c>
      <c r="C102">
        <v>2008</v>
      </c>
      <c r="D102" s="10">
        <v>1150.9022</v>
      </c>
      <c r="E102" t="s">
        <v>11</v>
      </c>
    </row>
    <row r="103" spans="1:5" x14ac:dyDescent="0.25">
      <c r="A103" t="s">
        <v>9</v>
      </c>
      <c r="B103" t="s">
        <v>127</v>
      </c>
      <c r="C103">
        <v>2009</v>
      </c>
      <c r="D103" s="10">
        <v>969.19659999999999</v>
      </c>
      <c r="E103" t="s">
        <v>11</v>
      </c>
    </row>
    <row r="104" spans="1:5" x14ac:dyDescent="0.25">
      <c r="A104" t="s">
        <v>9</v>
      </c>
      <c r="B104" t="s">
        <v>127</v>
      </c>
      <c r="C104">
        <v>2010</v>
      </c>
      <c r="D104" s="10">
        <v>936.20180000000005</v>
      </c>
      <c r="E104" t="s">
        <v>11</v>
      </c>
    </row>
    <row r="105" spans="1:5" x14ac:dyDescent="0.25">
      <c r="A105" t="s">
        <v>9</v>
      </c>
      <c r="B105" t="s">
        <v>127</v>
      </c>
      <c r="C105">
        <v>2011</v>
      </c>
      <c r="D105" s="10">
        <v>905.45619999999997</v>
      </c>
      <c r="E105" t="s">
        <v>11</v>
      </c>
    </row>
    <row r="106" spans="1:5" x14ac:dyDescent="0.25">
      <c r="A106" t="s">
        <v>9</v>
      </c>
      <c r="B106" t="s">
        <v>127</v>
      </c>
      <c r="C106">
        <v>2012</v>
      </c>
      <c r="D106" s="10">
        <v>761.63900000000001</v>
      </c>
      <c r="E106" t="s">
        <v>11</v>
      </c>
    </row>
    <row r="107" spans="1:5" x14ac:dyDescent="0.25">
      <c r="A107" t="s">
        <v>9</v>
      </c>
      <c r="B107" t="s">
        <v>127</v>
      </c>
      <c r="C107">
        <v>2013</v>
      </c>
      <c r="D107" s="10">
        <v>760.87429999999995</v>
      </c>
      <c r="E107" t="s">
        <v>11</v>
      </c>
    </row>
    <row r="108" spans="1:5" x14ac:dyDescent="0.25">
      <c r="A108" t="s">
        <v>9</v>
      </c>
      <c r="B108" t="s">
        <v>127</v>
      </c>
      <c r="C108">
        <v>2014</v>
      </c>
      <c r="D108" s="10">
        <v>725.28930000000003</v>
      </c>
      <c r="E108" t="s">
        <v>11</v>
      </c>
    </row>
    <row r="109" spans="1:5" x14ac:dyDescent="0.25">
      <c r="A109" t="s">
        <v>9</v>
      </c>
      <c r="B109" t="s">
        <v>127</v>
      </c>
      <c r="C109">
        <v>2015</v>
      </c>
      <c r="D109" s="10">
        <v>732.05370000000005</v>
      </c>
      <c r="E109" t="s">
        <v>11</v>
      </c>
    </row>
    <row r="110" spans="1:5" x14ac:dyDescent="0.25">
      <c r="A110" t="s">
        <v>9</v>
      </c>
      <c r="B110" t="s">
        <v>127</v>
      </c>
      <c r="C110">
        <v>2016</v>
      </c>
      <c r="D110" s="10">
        <v>803.49620000000004</v>
      </c>
      <c r="E110" t="s">
        <v>11</v>
      </c>
    </row>
    <row r="111" spans="1:5" x14ac:dyDescent="0.25">
      <c r="A111" t="s">
        <v>9</v>
      </c>
      <c r="B111" t="s">
        <v>127</v>
      </c>
      <c r="C111">
        <v>2017</v>
      </c>
      <c r="D111" s="10">
        <v>844.82799999999997</v>
      </c>
      <c r="E111" t="s">
        <v>11</v>
      </c>
    </row>
    <row r="112" spans="1:5" x14ac:dyDescent="0.25">
      <c r="A112" t="s">
        <v>9</v>
      </c>
      <c r="B112" t="s">
        <v>127</v>
      </c>
      <c r="C112">
        <v>2018</v>
      </c>
      <c r="D112" s="10">
        <v>750.03219999999999</v>
      </c>
      <c r="E112" t="s">
        <v>11</v>
      </c>
    </row>
    <row r="113" spans="1:5" x14ac:dyDescent="0.25">
      <c r="A113" t="s">
        <v>9</v>
      </c>
      <c r="B113" t="s">
        <v>127</v>
      </c>
      <c r="C113">
        <v>2019</v>
      </c>
      <c r="D113" s="10">
        <v>714.70169999999996</v>
      </c>
      <c r="E113" t="s">
        <v>11</v>
      </c>
    </row>
    <row r="114" spans="1:5" x14ac:dyDescent="0.25">
      <c r="A114" t="s">
        <v>9</v>
      </c>
      <c r="B114" t="s">
        <v>127</v>
      </c>
      <c r="C114">
        <v>2020</v>
      </c>
      <c r="D114" s="10">
        <v>516.72425445032297</v>
      </c>
      <c r="E114" t="s">
        <v>11</v>
      </c>
    </row>
    <row r="115" spans="1:5" x14ac:dyDescent="0.25">
      <c r="A115" t="s">
        <v>9</v>
      </c>
      <c r="B115" t="s">
        <v>127</v>
      </c>
      <c r="C115">
        <v>2021</v>
      </c>
      <c r="D115" s="10">
        <v>480.91412986539098</v>
      </c>
      <c r="E115" t="s">
        <v>11</v>
      </c>
    </row>
    <row r="116" spans="1:5" x14ac:dyDescent="0.25">
      <c r="A116" t="s">
        <v>9</v>
      </c>
      <c r="B116" t="s">
        <v>127</v>
      </c>
      <c r="C116">
        <v>2022</v>
      </c>
      <c r="D116" s="10">
        <v>528.92459826945196</v>
      </c>
      <c r="E116" t="s">
        <v>11</v>
      </c>
    </row>
    <row r="117" spans="1:5" x14ac:dyDescent="0.25">
      <c r="A117" t="s">
        <v>9</v>
      </c>
      <c r="B117" t="s">
        <v>127</v>
      </c>
      <c r="C117">
        <v>2023</v>
      </c>
      <c r="D117" s="10">
        <v>339.26305217599997</v>
      </c>
      <c r="E117" t="s">
        <v>11</v>
      </c>
    </row>
    <row r="118" spans="1:5" x14ac:dyDescent="0.25">
      <c r="A118" t="s">
        <v>9</v>
      </c>
      <c r="B118" t="s">
        <v>127</v>
      </c>
      <c r="C118">
        <v>2024</v>
      </c>
      <c r="D118" s="10">
        <v>261.46784922299901</v>
      </c>
      <c r="E118" t="s">
        <v>11</v>
      </c>
    </row>
    <row r="119" spans="1:5" x14ac:dyDescent="0.25">
      <c r="A119" t="s">
        <v>9</v>
      </c>
      <c r="B119" t="s">
        <v>127</v>
      </c>
      <c r="C119">
        <v>2025</v>
      </c>
      <c r="D119" s="10">
        <v>209.579290507</v>
      </c>
      <c r="E119" t="s">
        <v>11</v>
      </c>
    </row>
    <row r="120" spans="1:5" x14ac:dyDescent="0.25">
      <c r="A120" t="s">
        <v>9</v>
      </c>
      <c r="B120" t="s">
        <v>127</v>
      </c>
      <c r="C120">
        <v>2026</v>
      </c>
      <c r="D120" s="10">
        <v>191.83532242800001</v>
      </c>
      <c r="E120" t="s">
        <v>11</v>
      </c>
    </row>
    <row r="121" spans="1:5" x14ac:dyDescent="0.25">
      <c r="A121" t="s">
        <v>9</v>
      </c>
      <c r="B121" t="s">
        <v>127</v>
      </c>
      <c r="C121">
        <v>2027</v>
      </c>
      <c r="D121" s="10">
        <v>168.192228306</v>
      </c>
      <c r="E121" t="s">
        <v>11</v>
      </c>
    </row>
    <row r="122" spans="1:5" x14ac:dyDescent="0.25">
      <c r="A122" t="s">
        <v>9</v>
      </c>
      <c r="B122" t="s">
        <v>127</v>
      </c>
      <c r="C122">
        <v>2028</v>
      </c>
      <c r="D122" s="10">
        <v>140.58477481599999</v>
      </c>
      <c r="E122" t="s">
        <v>11</v>
      </c>
    </row>
    <row r="123" spans="1:5" x14ac:dyDescent="0.25">
      <c r="A123" t="s">
        <v>9</v>
      </c>
      <c r="B123" t="s">
        <v>127</v>
      </c>
      <c r="C123">
        <v>2029</v>
      </c>
      <c r="D123" s="10">
        <v>95.561224596000002</v>
      </c>
      <c r="E123" t="s">
        <v>11</v>
      </c>
    </row>
    <row r="124" spans="1:5" x14ac:dyDescent="0.25">
      <c r="A124" t="s">
        <v>9</v>
      </c>
      <c r="B124" t="s">
        <v>127</v>
      </c>
      <c r="C124">
        <v>2030</v>
      </c>
      <c r="D124" s="10">
        <v>48.508056281000002</v>
      </c>
      <c r="E124" t="s">
        <v>11</v>
      </c>
    </row>
    <row r="125" spans="1:5" x14ac:dyDescent="0.25">
      <c r="A125" t="s">
        <v>9</v>
      </c>
      <c r="B125" t="s">
        <v>127</v>
      </c>
      <c r="C125">
        <v>2031</v>
      </c>
      <c r="D125" s="10">
        <v>47.101041176000003</v>
      </c>
      <c r="E125" t="s">
        <v>11</v>
      </c>
    </row>
    <row r="126" spans="1:5" x14ac:dyDescent="0.25">
      <c r="A126" t="s">
        <v>9</v>
      </c>
      <c r="B126" t="s">
        <v>127</v>
      </c>
      <c r="C126">
        <v>2032</v>
      </c>
      <c r="D126" s="10">
        <v>45.052641176000002</v>
      </c>
      <c r="E126" t="s">
        <v>11</v>
      </c>
    </row>
    <row r="127" spans="1:5" x14ac:dyDescent="0.25">
      <c r="A127" t="s">
        <v>9</v>
      </c>
      <c r="B127" t="s">
        <v>127</v>
      </c>
      <c r="C127">
        <v>2033</v>
      </c>
      <c r="D127" s="10">
        <v>42.783241175999997</v>
      </c>
      <c r="E127" t="s">
        <v>11</v>
      </c>
    </row>
    <row r="128" spans="1:5" x14ac:dyDescent="0.25">
      <c r="A128" t="s">
        <v>9</v>
      </c>
      <c r="B128" t="s">
        <v>127</v>
      </c>
      <c r="C128">
        <v>2034</v>
      </c>
      <c r="D128" s="10">
        <v>40.422941176000002</v>
      </c>
      <c r="E128" t="s">
        <v>11</v>
      </c>
    </row>
    <row r="129" spans="1:5" x14ac:dyDescent="0.25">
      <c r="A129" t="s">
        <v>9</v>
      </c>
      <c r="B129" t="s">
        <v>127</v>
      </c>
      <c r="C129">
        <v>2035</v>
      </c>
      <c r="D129" s="10">
        <v>30.037800000000001</v>
      </c>
      <c r="E129" t="s">
        <v>11</v>
      </c>
    </row>
    <row r="130" spans="1:5" x14ac:dyDescent="0.25">
      <c r="A130" t="s">
        <v>9</v>
      </c>
      <c r="B130" t="s">
        <v>127</v>
      </c>
      <c r="C130">
        <v>2036</v>
      </c>
      <c r="D130" s="10">
        <v>27.842700000000001</v>
      </c>
      <c r="E130" t="s">
        <v>11</v>
      </c>
    </row>
    <row r="131" spans="1:5" x14ac:dyDescent="0.25">
      <c r="A131" t="s">
        <v>9</v>
      </c>
      <c r="B131" t="s">
        <v>127</v>
      </c>
      <c r="C131">
        <v>2037</v>
      </c>
      <c r="D131" s="10">
        <v>26.012799999999999</v>
      </c>
      <c r="E131" t="s">
        <v>11</v>
      </c>
    </row>
    <row r="132" spans="1:5" x14ac:dyDescent="0.25">
      <c r="A132" t="s">
        <v>9</v>
      </c>
      <c r="B132" t="s">
        <v>127</v>
      </c>
      <c r="C132">
        <v>2038</v>
      </c>
      <c r="D132" s="10">
        <v>24.352900000000002</v>
      </c>
      <c r="E132" t="s">
        <v>11</v>
      </c>
    </row>
    <row r="133" spans="1:5" x14ac:dyDescent="0.25">
      <c r="A133" t="s">
        <v>9</v>
      </c>
      <c r="B133" t="s">
        <v>127</v>
      </c>
      <c r="C133">
        <v>2039</v>
      </c>
      <c r="D133" s="10">
        <v>22.9175</v>
      </c>
      <c r="E133" t="s">
        <v>11</v>
      </c>
    </row>
    <row r="134" spans="1:5" x14ac:dyDescent="0.25">
      <c r="A134" t="s">
        <v>9</v>
      </c>
      <c r="B134" t="s">
        <v>127</v>
      </c>
      <c r="C134">
        <v>2040</v>
      </c>
      <c r="D134" s="10">
        <v>21.8399</v>
      </c>
      <c r="E134" t="s">
        <v>11</v>
      </c>
    </row>
    <row r="135" spans="1:5" x14ac:dyDescent="0.25">
      <c r="A135" t="s">
        <v>9</v>
      </c>
      <c r="B135" t="s">
        <v>127</v>
      </c>
      <c r="C135">
        <v>2041</v>
      </c>
      <c r="D135" s="10">
        <v>20.262499999999999</v>
      </c>
      <c r="E135" t="s">
        <v>11</v>
      </c>
    </row>
    <row r="136" spans="1:5" x14ac:dyDescent="0.25">
      <c r="A136" t="s">
        <v>9</v>
      </c>
      <c r="B136" t="s">
        <v>127</v>
      </c>
      <c r="C136">
        <v>2042</v>
      </c>
      <c r="D136" s="10">
        <v>18.862200000000001</v>
      </c>
      <c r="E136" t="s">
        <v>11</v>
      </c>
    </row>
    <row r="137" spans="1:5" x14ac:dyDescent="0.25">
      <c r="A137" t="s">
        <v>9</v>
      </c>
      <c r="B137" t="s">
        <v>127</v>
      </c>
      <c r="C137">
        <v>2043</v>
      </c>
      <c r="D137" s="10">
        <v>17.555199999999999</v>
      </c>
      <c r="E137" t="s">
        <v>11</v>
      </c>
    </row>
    <row r="138" spans="1:5" x14ac:dyDescent="0.25">
      <c r="A138" t="s">
        <v>9</v>
      </c>
      <c r="B138" t="s">
        <v>127</v>
      </c>
      <c r="C138">
        <v>2044</v>
      </c>
      <c r="D138" s="10">
        <v>16.3994</v>
      </c>
      <c r="E138" t="s">
        <v>11</v>
      </c>
    </row>
    <row r="139" spans="1:5" x14ac:dyDescent="0.25">
      <c r="A139" t="s">
        <v>9</v>
      </c>
      <c r="B139" t="s">
        <v>127</v>
      </c>
      <c r="C139">
        <v>2045</v>
      </c>
      <c r="D139" s="10">
        <v>15.2583</v>
      </c>
      <c r="E139" t="s">
        <v>11</v>
      </c>
    </row>
    <row r="140" spans="1:5" x14ac:dyDescent="0.25">
      <c r="A140" t="s">
        <v>9</v>
      </c>
      <c r="B140" t="s">
        <v>127</v>
      </c>
      <c r="C140">
        <v>2046</v>
      </c>
      <c r="D140" s="10">
        <v>14.2378</v>
      </c>
      <c r="E140" t="s">
        <v>11</v>
      </c>
    </row>
    <row r="141" spans="1:5" x14ac:dyDescent="0.25">
      <c r="A141" t="s">
        <v>9</v>
      </c>
      <c r="B141" t="s">
        <v>127</v>
      </c>
      <c r="C141">
        <v>2047</v>
      </c>
      <c r="D141" s="10">
        <v>13.364699999999999</v>
      </c>
      <c r="E141" t="s">
        <v>11</v>
      </c>
    </row>
    <row r="142" spans="1:5" x14ac:dyDescent="0.25">
      <c r="A142" t="s">
        <v>9</v>
      </c>
      <c r="B142" t="s">
        <v>127</v>
      </c>
      <c r="C142">
        <v>2048</v>
      </c>
      <c r="D142" s="10">
        <v>12.664099999999999</v>
      </c>
      <c r="E142" t="s">
        <v>11</v>
      </c>
    </row>
    <row r="143" spans="1:5" x14ac:dyDescent="0.25">
      <c r="A143" t="s">
        <v>9</v>
      </c>
      <c r="B143" t="s">
        <v>127</v>
      </c>
      <c r="C143">
        <v>2049</v>
      </c>
      <c r="D143" s="10">
        <v>12.107799999999999</v>
      </c>
      <c r="E143" t="s">
        <v>11</v>
      </c>
    </row>
    <row r="144" spans="1:5" x14ac:dyDescent="0.25">
      <c r="A144" t="s">
        <v>9</v>
      </c>
      <c r="B144" t="s">
        <v>127</v>
      </c>
      <c r="C144">
        <v>2050</v>
      </c>
      <c r="D144" s="10">
        <v>11.6494</v>
      </c>
      <c r="E144" t="s">
        <v>11</v>
      </c>
    </row>
    <row r="145" spans="1:5" x14ac:dyDescent="0.25">
      <c r="A145" t="s">
        <v>9</v>
      </c>
      <c r="B145" t="s">
        <v>30</v>
      </c>
      <c r="C145">
        <v>2005</v>
      </c>
      <c r="D145" s="10">
        <v>1295</v>
      </c>
      <c r="E145" t="s">
        <v>11</v>
      </c>
    </row>
    <row r="146" spans="1:5" x14ac:dyDescent="0.25">
      <c r="A146" t="s">
        <v>9</v>
      </c>
      <c r="B146" t="s">
        <v>30</v>
      </c>
      <c r="C146">
        <v>2006</v>
      </c>
      <c r="D146" s="10">
        <v>1261.69</v>
      </c>
      <c r="E146" t="s">
        <v>11</v>
      </c>
    </row>
    <row r="147" spans="1:5" x14ac:dyDescent="0.25">
      <c r="A147" t="s">
        <v>9</v>
      </c>
      <c r="B147" t="s">
        <v>30</v>
      </c>
      <c r="C147">
        <v>2007</v>
      </c>
      <c r="D147" s="10">
        <v>1314.49</v>
      </c>
      <c r="E147" t="s">
        <v>11</v>
      </c>
    </row>
    <row r="148" spans="1:5" x14ac:dyDescent="0.25">
      <c r="A148" t="s">
        <v>9</v>
      </c>
      <c r="B148" t="s">
        <v>30</v>
      </c>
      <c r="C148">
        <v>2008</v>
      </c>
      <c r="D148" s="10">
        <v>1354.8</v>
      </c>
      <c r="E148" t="s">
        <v>11</v>
      </c>
    </row>
    <row r="149" spans="1:5" x14ac:dyDescent="0.25">
      <c r="A149" t="s">
        <v>9</v>
      </c>
      <c r="B149" t="s">
        <v>30</v>
      </c>
      <c r="C149">
        <v>2009</v>
      </c>
      <c r="D149" s="10">
        <v>1313.44</v>
      </c>
      <c r="E149" t="s">
        <v>11</v>
      </c>
    </row>
    <row r="150" spans="1:5" x14ac:dyDescent="0.25">
      <c r="A150" t="s">
        <v>9</v>
      </c>
      <c r="B150" t="s">
        <v>30</v>
      </c>
      <c r="C150">
        <v>2010</v>
      </c>
      <c r="D150" s="10">
        <v>1254.43</v>
      </c>
      <c r="E150" t="s">
        <v>11</v>
      </c>
    </row>
    <row r="151" spans="1:5" x14ac:dyDescent="0.25">
      <c r="A151" t="s">
        <v>9</v>
      </c>
      <c r="B151" t="s">
        <v>30</v>
      </c>
      <c r="C151">
        <v>2011</v>
      </c>
      <c r="D151" s="10">
        <v>1340.9</v>
      </c>
      <c r="E151" t="s">
        <v>11</v>
      </c>
    </row>
    <row r="152" spans="1:5" x14ac:dyDescent="0.25">
      <c r="A152" t="s">
        <v>9</v>
      </c>
      <c r="B152" t="s">
        <v>30</v>
      </c>
      <c r="C152">
        <v>2012</v>
      </c>
      <c r="D152" s="10">
        <v>1354.64</v>
      </c>
      <c r="E152" t="s">
        <v>11</v>
      </c>
    </row>
    <row r="153" spans="1:5" x14ac:dyDescent="0.25">
      <c r="A153" t="s">
        <v>9</v>
      </c>
      <c r="B153" t="s">
        <v>30</v>
      </c>
      <c r="C153">
        <v>2013</v>
      </c>
      <c r="D153" s="10">
        <v>1394.51</v>
      </c>
      <c r="E153" t="s">
        <v>11</v>
      </c>
    </row>
    <row r="154" spans="1:5" x14ac:dyDescent="0.25">
      <c r="A154" t="s">
        <v>9</v>
      </c>
      <c r="B154" t="s">
        <v>30</v>
      </c>
      <c r="C154">
        <v>2014</v>
      </c>
      <c r="D154" s="10">
        <v>1363</v>
      </c>
      <c r="E154" t="s">
        <v>11</v>
      </c>
    </row>
    <row r="155" spans="1:5" x14ac:dyDescent="0.25">
      <c r="A155" t="s">
        <v>9</v>
      </c>
      <c r="B155" t="s">
        <v>30</v>
      </c>
      <c r="C155">
        <v>2015</v>
      </c>
      <c r="D155" s="10">
        <v>1362.02</v>
      </c>
      <c r="E155" t="s">
        <v>11</v>
      </c>
    </row>
    <row r="156" spans="1:5" x14ac:dyDescent="0.25">
      <c r="A156" t="s">
        <v>9</v>
      </c>
      <c r="B156" t="s">
        <v>30</v>
      </c>
      <c r="C156">
        <v>2016</v>
      </c>
      <c r="D156" s="10">
        <v>1373.58</v>
      </c>
      <c r="E156" t="s">
        <v>11</v>
      </c>
    </row>
    <row r="157" spans="1:5" x14ac:dyDescent="0.25">
      <c r="A157" t="s">
        <v>9</v>
      </c>
      <c r="B157" t="s">
        <v>30</v>
      </c>
      <c r="C157">
        <v>2017</v>
      </c>
      <c r="D157" s="10">
        <v>1406.16</v>
      </c>
      <c r="E157" t="s">
        <v>11</v>
      </c>
    </row>
    <row r="158" spans="1:5" x14ac:dyDescent="0.25">
      <c r="A158" t="s">
        <v>9</v>
      </c>
      <c r="B158" t="s">
        <v>30</v>
      </c>
      <c r="C158">
        <v>2018</v>
      </c>
      <c r="D158" s="10">
        <v>1375.2</v>
      </c>
      <c r="E158" t="s">
        <v>11</v>
      </c>
    </row>
    <row r="159" spans="1:5" x14ac:dyDescent="0.25">
      <c r="A159" t="s">
        <v>9</v>
      </c>
      <c r="B159" t="s">
        <v>30</v>
      </c>
      <c r="C159">
        <v>2019</v>
      </c>
      <c r="D159" s="10">
        <v>1353.01</v>
      </c>
      <c r="E159" t="s">
        <v>11</v>
      </c>
    </row>
    <row r="160" spans="1:5" x14ac:dyDescent="0.25">
      <c r="A160" t="s">
        <v>9</v>
      </c>
      <c r="B160" t="s">
        <v>30</v>
      </c>
      <c r="C160">
        <v>2020</v>
      </c>
      <c r="D160" s="10">
        <v>1376.8311501521</v>
      </c>
      <c r="E160" t="s">
        <v>11</v>
      </c>
    </row>
    <row r="161" spans="1:5" x14ac:dyDescent="0.25">
      <c r="A161" t="s">
        <v>9</v>
      </c>
      <c r="B161" t="s">
        <v>30</v>
      </c>
      <c r="C161">
        <v>2021</v>
      </c>
      <c r="D161" s="10">
        <v>1369.19671340169</v>
      </c>
      <c r="E161" t="s">
        <v>11</v>
      </c>
    </row>
    <row r="162" spans="1:5" x14ac:dyDescent="0.25">
      <c r="A162" t="s">
        <v>9</v>
      </c>
      <c r="B162" t="s">
        <v>30</v>
      </c>
      <c r="C162">
        <v>2022</v>
      </c>
      <c r="D162" s="10">
        <v>1351.6987757183999</v>
      </c>
      <c r="E162" t="s">
        <v>11</v>
      </c>
    </row>
    <row r="163" spans="1:5" x14ac:dyDescent="0.25">
      <c r="A163" t="s">
        <v>9</v>
      </c>
      <c r="B163" t="s">
        <v>30</v>
      </c>
      <c r="C163">
        <v>2023</v>
      </c>
      <c r="D163" s="10">
        <v>1349.7962379999999</v>
      </c>
      <c r="E163" t="s">
        <v>11</v>
      </c>
    </row>
    <row r="164" spans="1:5" x14ac:dyDescent="0.25">
      <c r="A164" t="s">
        <v>9</v>
      </c>
      <c r="B164" t="s">
        <v>30</v>
      </c>
      <c r="C164">
        <v>2024</v>
      </c>
      <c r="D164" s="10">
        <v>1364.550618</v>
      </c>
      <c r="E164" t="s">
        <v>11</v>
      </c>
    </row>
    <row r="165" spans="1:5" x14ac:dyDescent="0.25">
      <c r="A165" t="s">
        <v>9</v>
      </c>
      <c r="B165" t="s">
        <v>30</v>
      </c>
      <c r="C165">
        <v>2025</v>
      </c>
      <c r="D165" s="10">
        <v>1446.2489410000001</v>
      </c>
      <c r="E165" t="s">
        <v>11</v>
      </c>
    </row>
    <row r="166" spans="1:5" x14ac:dyDescent="0.25">
      <c r="A166" t="s">
        <v>9</v>
      </c>
      <c r="B166" t="s">
        <v>30</v>
      </c>
      <c r="C166">
        <v>2026</v>
      </c>
      <c r="D166" s="10">
        <v>1482.670343</v>
      </c>
      <c r="E166" t="s">
        <v>11</v>
      </c>
    </row>
    <row r="167" spans="1:5" x14ac:dyDescent="0.25">
      <c r="A167" t="s">
        <v>9</v>
      </c>
      <c r="B167" t="s">
        <v>30</v>
      </c>
      <c r="C167">
        <v>2027</v>
      </c>
      <c r="D167" s="10">
        <v>1511.922452</v>
      </c>
      <c r="E167" t="s">
        <v>11</v>
      </c>
    </row>
    <row r="168" spans="1:5" x14ac:dyDescent="0.25">
      <c r="A168" t="s">
        <v>9</v>
      </c>
      <c r="B168" t="s">
        <v>30</v>
      </c>
      <c r="C168">
        <v>2028</v>
      </c>
      <c r="D168" s="10">
        <v>1536.881382</v>
      </c>
      <c r="E168" t="s">
        <v>11</v>
      </c>
    </row>
    <row r="169" spans="1:5" x14ac:dyDescent="0.25">
      <c r="A169" t="s">
        <v>9</v>
      </c>
      <c r="B169" t="s">
        <v>30</v>
      </c>
      <c r="C169">
        <v>2029</v>
      </c>
      <c r="D169" s="10">
        <v>1571.5253740000001</v>
      </c>
      <c r="E169" t="s">
        <v>11</v>
      </c>
    </row>
    <row r="170" spans="1:5" x14ac:dyDescent="0.25">
      <c r="A170" t="s">
        <v>9</v>
      </c>
      <c r="B170" t="s">
        <v>30</v>
      </c>
      <c r="C170">
        <v>2030</v>
      </c>
      <c r="D170" s="10">
        <v>1594.774588</v>
      </c>
      <c r="E170" t="s">
        <v>11</v>
      </c>
    </row>
    <row r="171" spans="1:5" x14ac:dyDescent="0.25">
      <c r="A171" t="s">
        <v>9</v>
      </c>
      <c r="B171" t="s">
        <v>30</v>
      </c>
      <c r="C171">
        <v>2031</v>
      </c>
      <c r="D171" s="10">
        <v>1606.8116600000001</v>
      </c>
      <c r="E171" t="s">
        <v>11</v>
      </c>
    </row>
    <row r="172" spans="1:5" x14ac:dyDescent="0.25">
      <c r="A172" t="s">
        <v>9</v>
      </c>
      <c r="B172" t="s">
        <v>30</v>
      </c>
      <c r="C172">
        <v>2032</v>
      </c>
      <c r="D172" s="10">
        <v>1621.2427479999999</v>
      </c>
      <c r="E172" t="s">
        <v>11</v>
      </c>
    </row>
    <row r="173" spans="1:5" x14ac:dyDescent="0.25">
      <c r="A173" t="s">
        <v>9</v>
      </c>
      <c r="B173" t="s">
        <v>30</v>
      </c>
      <c r="C173">
        <v>2033</v>
      </c>
      <c r="D173" s="10">
        <v>1634.5974430000001</v>
      </c>
      <c r="E173" t="s">
        <v>11</v>
      </c>
    </row>
    <row r="174" spans="1:5" x14ac:dyDescent="0.25">
      <c r="A174" t="s">
        <v>9</v>
      </c>
      <c r="B174" t="s">
        <v>30</v>
      </c>
      <c r="C174">
        <v>2034</v>
      </c>
      <c r="D174" s="10">
        <v>1646.0186980000001</v>
      </c>
      <c r="E174" t="s">
        <v>11</v>
      </c>
    </row>
    <row r="175" spans="1:5" x14ac:dyDescent="0.25">
      <c r="A175" t="s">
        <v>9</v>
      </c>
      <c r="B175" t="s">
        <v>30</v>
      </c>
      <c r="C175">
        <v>2035</v>
      </c>
      <c r="D175" s="10">
        <v>1677.1720829999999</v>
      </c>
      <c r="E175" t="s">
        <v>11</v>
      </c>
    </row>
    <row r="176" spans="1:5" x14ac:dyDescent="0.25">
      <c r="A176" t="s">
        <v>9</v>
      </c>
      <c r="B176" t="s">
        <v>30</v>
      </c>
      <c r="C176">
        <v>2036</v>
      </c>
      <c r="D176" s="10">
        <v>1682.679165</v>
      </c>
      <c r="E176" t="s">
        <v>11</v>
      </c>
    </row>
    <row r="177" spans="1:5" x14ac:dyDescent="0.25">
      <c r="A177" t="s">
        <v>9</v>
      </c>
      <c r="B177" t="s">
        <v>30</v>
      </c>
      <c r="C177">
        <v>2037</v>
      </c>
      <c r="D177" s="10">
        <v>1687.786758</v>
      </c>
      <c r="E177" t="s">
        <v>11</v>
      </c>
    </row>
    <row r="178" spans="1:5" x14ac:dyDescent="0.25">
      <c r="A178" t="s">
        <v>9</v>
      </c>
      <c r="B178" t="s">
        <v>30</v>
      </c>
      <c r="C178">
        <v>2038</v>
      </c>
      <c r="D178" s="10">
        <v>1692.065572</v>
      </c>
      <c r="E178" t="s">
        <v>11</v>
      </c>
    </row>
    <row r="179" spans="1:5" x14ac:dyDescent="0.25">
      <c r="A179" t="s">
        <v>9</v>
      </c>
      <c r="B179" t="s">
        <v>30</v>
      </c>
      <c r="C179">
        <v>2039</v>
      </c>
      <c r="D179" s="10">
        <v>1696.697674</v>
      </c>
      <c r="E179" t="s">
        <v>11</v>
      </c>
    </row>
    <row r="180" spans="1:5" x14ac:dyDescent="0.25">
      <c r="A180" t="s">
        <v>9</v>
      </c>
      <c r="B180" t="s">
        <v>30</v>
      </c>
      <c r="C180">
        <v>2040</v>
      </c>
      <c r="D180" s="10">
        <v>1699.6226489999999</v>
      </c>
      <c r="E180" t="s">
        <v>11</v>
      </c>
    </row>
    <row r="181" spans="1:5" x14ac:dyDescent="0.25">
      <c r="A181" t="s">
        <v>9</v>
      </c>
      <c r="B181" t="s">
        <v>30</v>
      </c>
      <c r="C181">
        <v>2041</v>
      </c>
      <c r="D181" s="10">
        <v>1700.9958899999999</v>
      </c>
      <c r="E181" t="s">
        <v>11</v>
      </c>
    </row>
    <row r="182" spans="1:5" x14ac:dyDescent="0.25">
      <c r="A182" t="s">
        <v>9</v>
      </c>
      <c r="B182" t="s">
        <v>30</v>
      </c>
      <c r="C182">
        <v>2042</v>
      </c>
      <c r="D182" s="10">
        <v>1704.3922749999999</v>
      </c>
      <c r="E182" t="s">
        <v>11</v>
      </c>
    </row>
    <row r="183" spans="1:5" x14ac:dyDescent="0.25">
      <c r="A183" t="s">
        <v>9</v>
      </c>
      <c r="B183" t="s">
        <v>30</v>
      </c>
      <c r="C183">
        <v>2043</v>
      </c>
      <c r="D183" s="10">
        <v>1703.744903</v>
      </c>
      <c r="E183" t="s">
        <v>11</v>
      </c>
    </row>
    <row r="184" spans="1:5" x14ac:dyDescent="0.25">
      <c r="A184" t="s">
        <v>9</v>
      </c>
      <c r="B184" t="s">
        <v>30</v>
      </c>
      <c r="C184">
        <v>2044</v>
      </c>
      <c r="D184" s="10">
        <v>1699.817364</v>
      </c>
      <c r="E184" t="s">
        <v>11</v>
      </c>
    </row>
    <row r="185" spans="1:5" x14ac:dyDescent="0.25">
      <c r="A185" t="s">
        <v>9</v>
      </c>
      <c r="B185" t="s">
        <v>30</v>
      </c>
      <c r="C185">
        <v>2045</v>
      </c>
      <c r="D185" s="10">
        <v>1696.304895</v>
      </c>
      <c r="E185" t="s">
        <v>11</v>
      </c>
    </row>
    <row r="186" spans="1:5" x14ac:dyDescent="0.25">
      <c r="A186" t="s">
        <v>9</v>
      </c>
      <c r="B186" t="s">
        <v>30</v>
      </c>
      <c r="C186">
        <v>2046</v>
      </c>
      <c r="D186" s="10">
        <v>1698.991906</v>
      </c>
      <c r="E186" t="s">
        <v>11</v>
      </c>
    </row>
    <row r="187" spans="1:5" x14ac:dyDescent="0.25">
      <c r="A187" t="s">
        <v>9</v>
      </c>
      <c r="B187" t="s">
        <v>30</v>
      </c>
      <c r="C187">
        <v>2047</v>
      </c>
      <c r="D187" s="10">
        <v>1701.9254450000001</v>
      </c>
      <c r="E187" t="s">
        <v>11</v>
      </c>
    </row>
    <row r="188" spans="1:5" x14ac:dyDescent="0.25">
      <c r="A188" t="s">
        <v>9</v>
      </c>
      <c r="B188" t="s">
        <v>30</v>
      </c>
      <c r="C188">
        <v>2048</v>
      </c>
      <c r="D188" s="10">
        <v>1704.335092</v>
      </c>
      <c r="E188" t="s">
        <v>11</v>
      </c>
    </row>
    <row r="189" spans="1:5" x14ac:dyDescent="0.25">
      <c r="A189" t="s">
        <v>9</v>
      </c>
      <c r="B189" t="s">
        <v>30</v>
      </c>
      <c r="C189">
        <v>2049</v>
      </c>
      <c r="D189" s="10">
        <v>1706.8684960000001</v>
      </c>
      <c r="E189" t="s">
        <v>11</v>
      </c>
    </row>
    <row r="190" spans="1:5" x14ac:dyDescent="0.25">
      <c r="A190" t="s">
        <v>9</v>
      </c>
      <c r="B190" t="s">
        <v>30</v>
      </c>
      <c r="C190">
        <v>2050</v>
      </c>
      <c r="D190" s="10">
        <v>1713.77683</v>
      </c>
      <c r="E190" t="s">
        <v>11</v>
      </c>
    </row>
    <row r="191" spans="1:5" x14ac:dyDescent="0.25">
      <c r="A191" t="s">
        <v>9</v>
      </c>
      <c r="B191" t="s">
        <v>28</v>
      </c>
      <c r="C191">
        <v>2005</v>
      </c>
      <c r="D191" s="10">
        <v>1032.8399999999999</v>
      </c>
      <c r="E191" t="s">
        <v>11</v>
      </c>
    </row>
    <row r="192" spans="1:5" x14ac:dyDescent="0.25">
      <c r="A192" t="s">
        <v>9</v>
      </c>
      <c r="B192" t="s">
        <v>28</v>
      </c>
      <c r="C192">
        <v>2006</v>
      </c>
      <c r="D192" s="10">
        <v>1032.69</v>
      </c>
      <c r="E192" t="s">
        <v>11</v>
      </c>
    </row>
    <row r="193" spans="1:5" x14ac:dyDescent="0.25">
      <c r="A193" t="s">
        <v>9</v>
      </c>
      <c r="B193" t="s">
        <v>28</v>
      </c>
      <c r="C193">
        <v>2007</v>
      </c>
      <c r="D193" s="10">
        <v>1029.53</v>
      </c>
      <c r="E193" t="s">
        <v>11</v>
      </c>
    </row>
    <row r="194" spans="1:5" x14ac:dyDescent="0.25">
      <c r="A194" t="s">
        <v>9</v>
      </c>
      <c r="B194" t="s">
        <v>28</v>
      </c>
      <c r="C194">
        <v>2008</v>
      </c>
      <c r="D194" s="10">
        <v>953.48</v>
      </c>
      <c r="E194" t="s">
        <v>11</v>
      </c>
    </row>
    <row r="195" spans="1:5" x14ac:dyDescent="0.25">
      <c r="A195" t="s">
        <v>9</v>
      </c>
      <c r="B195" t="s">
        <v>28</v>
      </c>
      <c r="C195">
        <v>2009</v>
      </c>
      <c r="D195" s="10">
        <v>940.95</v>
      </c>
      <c r="E195" t="s">
        <v>11</v>
      </c>
    </row>
    <row r="196" spans="1:5" x14ac:dyDescent="0.25">
      <c r="A196" t="s">
        <v>9</v>
      </c>
      <c r="B196" t="s">
        <v>28</v>
      </c>
      <c r="C196">
        <v>2010</v>
      </c>
      <c r="D196" s="10">
        <v>955.09</v>
      </c>
      <c r="E196" t="s">
        <v>11</v>
      </c>
    </row>
    <row r="197" spans="1:5" x14ac:dyDescent="0.25">
      <c r="A197" t="s">
        <v>9</v>
      </c>
      <c r="B197" t="s">
        <v>28</v>
      </c>
      <c r="C197">
        <v>2011</v>
      </c>
      <c r="D197" s="10">
        <v>1048.26</v>
      </c>
      <c r="E197" t="s">
        <v>11</v>
      </c>
    </row>
    <row r="198" spans="1:5" x14ac:dyDescent="0.25">
      <c r="A198" t="s">
        <v>9</v>
      </c>
      <c r="B198" t="s">
        <v>28</v>
      </c>
      <c r="C198">
        <v>2012</v>
      </c>
      <c r="D198" s="10">
        <v>1020.43</v>
      </c>
      <c r="E198" t="s">
        <v>11</v>
      </c>
    </row>
    <row r="199" spans="1:5" x14ac:dyDescent="0.25">
      <c r="A199" t="s">
        <v>9</v>
      </c>
      <c r="B199" t="s">
        <v>28</v>
      </c>
      <c r="C199">
        <v>2013</v>
      </c>
      <c r="D199" s="10">
        <v>1117.5999999999999</v>
      </c>
      <c r="E199" t="s">
        <v>11</v>
      </c>
    </row>
    <row r="200" spans="1:5" x14ac:dyDescent="0.25">
      <c r="A200" t="s">
        <v>9</v>
      </c>
      <c r="B200" t="s">
        <v>28</v>
      </c>
      <c r="C200">
        <v>2014</v>
      </c>
      <c r="D200" s="10">
        <v>1189.94</v>
      </c>
      <c r="E200" t="s">
        <v>11</v>
      </c>
    </row>
    <row r="201" spans="1:5" x14ac:dyDescent="0.25">
      <c r="A201" t="s">
        <v>9</v>
      </c>
      <c r="B201" t="s">
        <v>28</v>
      </c>
      <c r="C201">
        <v>2015</v>
      </c>
      <c r="D201" s="10">
        <v>1063.56</v>
      </c>
      <c r="E201" t="s">
        <v>11</v>
      </c>
    </row>
    <row r="202" spans="1:5" x14ac:dyDescent="0.25">
      <c r="A202" t="s">
        <v>9</v>
      </c>
      <c r="B202" t="s">
        <v>28</v>
      </c>
      <c r="C202">
        <v>2016</v>
      </c>
      <c r="D202" s="10">
        <v>1059.5899999999999</v>
      </c>
      <c r="E202" t="s">
        <v>11</v>
      </c>
    </row>
    <row r="203" spans="1:5" x14ac:dyDescent="0.25">
      <c r="A203" t="s">
        <v>9</v>
      </c>
      <c r="B203" t="s">
        <v>28</v>
      </c>
      <c r="C203">
        <v>2017</v>
      </c>
      <c r="D203" s="10">
        <v>1058.24</v>
      </c>
      <c r="E203" t="s">
        <v>11</v>
      </c>
    </row>
    <row r="204" spans="1:5" x14ac:dyDescent="0.25">
      <c r="A204" t="s">
        <v>9</v>
      </c>
      <c r="B204" t="s">
        <v>28</v>
      </c>
      <c r="C204">
        <v>2018</v>
      </c>
      <c r="D204" s="10">
        <v>1052.3</v>
      </c>
      <c r="E204" t="s">
        <v>11</v>
      </c>
    </row>
    <row r="205" spans="1:5" x14ac:dyDescent="0.25">
      <c r="A205" t="s">
        <v>9</v>
      </c>
      <c r="B205" t="s">
        <v>28</v>
      </c>
      <c r="C205">
        <v>2019</v>
      </c>
      <c r="D205" s="10">
        <v>1057.18</v>
      </c>
      <c r="E205" t="s">
        <v>11</v>
      </c>
    </row>
    <row r="206" spans="1:5" x14ac:dyDescent="0.25">
      <c r="A206" t="s">
        <v>9</v>
      </c>
      <c r="B206" t="s">
        <v>28</v>
      </c>
      <c r="C206">
        <v>2020</v>
      </c>
      <c r="D206" s="10">
        <v>962.35303186865997</v>
      </c>
      <c r="E206" t="s">
        <v>11</v>
      </c>
    </row>
    <row r="207" spans="1:5" x14ac:dyDescent="0.25">
      <c r="A207" t="s">
        <v>9</v>
      </c>
      <c r="B207" t="s">
        <v>28</v>
      </c>
      <c r="C207">
        <v>2021</v>
      </c>
      <c r="D207" s="10">
        <v>914.46334912991495</v>
      </c>
      <c r="E207" t="s">
        <v>11</v>
      </c>
    </row>
    <row r="208" spans="1:5" x14ac:dyDescent="0.25">
      <c r="A208" t="s">
        <v>9</v>
      </c>
      <c r="B208" t="s">
        <v>28</v>
      </c>
      <c r="C208">
        <v>2022</v>
      </c>
      <c r="D208" s="10">
        <v>892.51413305040398</v>
      </c>
      <c r="E208" t="s">
        <v>11</v>
      </c>
    </row>
    <row r="209" spans="1:5" x14ac:dyDescent="0.25">
      <c r="A209" t="s">
        <v>9</v>
      </c>
      <c r="B209" t="s">
        <v>28</v>
      </c>
      <c r="C209">
        <v>2023</v>
      </c>
      <c r="D209" s="10">
        <v>859.25229090000005</v>
      </c>
      <c r="E209" t="s">
        <v>11</v>
      </c>
    </row>
    <row r="210" spans="1:5" x14ac:dyDescent="0.25">
      <c r="A210" t="s">
        <v>9</v>
      </c>
      <c r="B210" t="s">
        <v>28</v>
      </c>
      <c r="C210">
        <v>2024</v>
      </c>
      <c r="D210" s="10">
        <v>895.32169020000003</v>
      </c>
      <c r="E210" t="s">
        <v>11</v>
      </c>
    </row>
    <row r="211" spans="1:5" x14ac:dyDescent="0.25">
      <c r="A211" t="s">
        <v>9</v>
      </c>
      <c r="B211" t="s">
        <v>28</v>
      </c>
      <c r="C211">
        <v>2025</v>
      </c>
      <c r="D211" s="10">
        <v>820.53195310000001</v>
      </c>
      <c r="E211" t="s">
        <v>11</v>
      </c>
    </row>
    <row r="212" spans="1:5" x14ac:dyDescent="0.25">
      <c r="A212" t="s">
        <v>9</v>
      </c>
      <c r="B212" t="s">
        <v>28</v>
      </c>
      <c r="C212">
        <v>2026</v>
      </c>
      <c r="D212" s="10">
        <v>797.22837949999996</v>
      </c>
      <c r="E212" t="s">
        <v>11</v>
      </c>
    </row>
    <row r="213" spans="1:5" x14ac:dyDescent="0.25">
      <c r="A213" t="s">
        <v>9</v>
      </c>
      <c r="B213" t="s">
        <v>28</v>
      </c>
      <c r="C213">
        <v>2027</v>
      </c>
      <c r="D213" s="10">
        <v>808.44776139999999</v>
      </c>
      <c r="E213" t="s">
        <v>11</v>
      </c>
    </row>
    <row r="214" spans="1:5" x14ac:dyDescent="0.25">
      <c r="A214" t="s">
        <v>9</v>
      </c>
      <c r="B214" t="s">
        <v>28</v>
      </c>
      <c r="C214">
        <v>2028</v>
      </c>
      <c r="D214" s="10">
        <v>842.09520199999997</v>
      </c>
      <c r="E214" t="s">
        <v>11</v>
      </c>
    </row>
    <row r="215" spans="1:5" x14ac:dyDescent="0.25">
      <c r="A215" t="s">
        <v>9</v>
      </c>
      <c r="B215" t="s">
        <v>28</v>
      </c>
      <c r="C215">
        <v>2029</v>
      </c>
      <c r="D215" s="10">
        <v>867.82556699999998</v>
      </c>
      <c r="E215" t="s">
        <v>11</v>
      </c>
    </row>
    <row r="216" spans="1:5" x14ac:dyDescent="0.25">
      <c r="A216" t="s">
        <v>9</v>
      </c>
      <c r="B216" t="s">
        <v>28</v>
      </c>
      <c r="C216">
        <v>2030</v>
      </c>
      <c r="D216" s="10">
        <v>933.89717015999997</v>
      </c>
      <c r="E216" t="s">
        <v>11</v>
      </c>
    </row>
    <row r="217" spans="1:5" x14ac:dyDescent="0.25">
      <c r="A217" t="s">
        <v>9</v>
      </c>
      <c r="B217" t="s">
        <v>28</v>
      </c>
      <c r="C217">
        <v>2031</v>
      </c>
      <c r="D217" s="10">
        <v>1006.4296753</v>
      </c>
      <c r="E217" t="s">
        <v>11</v>
      </c>
    </row>
    <row r="218" spans="1:5" x14ac:dyDescent="0.25">
      <c r="A218" t="s">
        <v>9</v>
      </c>
      <c r="B218" t="s">
        <v>28</v>
      </c>
      <c r="C218">
        <v>2032</v>
      </c>
      <c r="D218" s="10">
        <v>1094.5518199999999</v>
      </c>
      <c r="E218" t="s">
        <v>11</v>
      </c>
    </row>
    <row r="219" spans="1:5" x14ac:dyDescent="0.25">
      <c r="A219" t="s">
        <v>9</v>
      </c>
      <c r="B219" t="s">
        <v>28</v>
      </c>
      <c r="C219">
        <v>2033</v>
      </c>
      <c r="D219" s="10">
        <v>1174.9222869999901</v>
      </c>
      <c r="E219" t="s">
        <v>11</v>
      </c>
    </row>
    <row r="220" spans="1:5" x14ac:dyDescent="0.25">
      <c r="A220" t="s">
        <v>9</v>
      </c>
      <c r="B220" t="s">
        <v>28</v>
      </c>
      <c r="C220">
        <v>2034</v>
      </c>
      <c r="D220" s="10">
        <v>1308.0120445</v>
      </c>
      <c r="E220" t="s">
        <v>11</v>
      </c>
    </row>
    <row r="221" spans="1:5" x14ac:dyDescent="0.25">
      <c r="A221" t="s">
        <v>9</v>
      </c>
      <c r="B221" t="s">
        <v>28</v>
      </c>
      <c r="C221">
        <v>2035</v>
      </c>
      <c r="D221" s="10">
        <v>1362.990139</v>
      </c>
      <c r="E221" t="s">
        <v>11</v>
      </c>
    </row>
    <row r="222" spans="1:5" x14ac:dyDescent="0.25">
      <c r="A222" t="s">
        <v>9</v>
      </c>
      <c r="B222" t="s">
        <v>28</v>
      </c>
      <c r="C222">
        <v>2036</v>
      </c>
      <c r="D222" s="10">
        <v>1511.0627113999999</v>
      </c>
      <c r="E222" t="s">
        <v>11</v>
      </c>
    </row>
    <row r="223" spans="1:5" x14ac:dyDescent="0.25">
      <c r="A223" t="s">
        <v>9</v>
      </c>
      <c r="B223" t="s">
        <v>28</v>
      </c>
      <c r="C223">
        <v>2037</v>
      </c>
      <c r="D223" s="10">
        <v>1659.289722</v>
      </c>
      <c r="E223" t="s">
        <v>11</v>
      </c>
    </row>
    <row r="224" spans="1:5" x14ac:dyDescent="0.25">
      <c r="A224" t="s">
        <v>9</v>
      </c>
      <c r="B224" t="s">
        <v>28</v>
      </c>
      <c r="C224">
        <v>2038</v>
      </c>
      <c r="D224" s="10">
        <v>1810.6281758999901</v>
      </c>
      <c r="E224" t="s">
        <v>11</v>
      </c>
    </row>
    <row r="225" spans="1:5" x14ac:dyDescent="0.25">
      <c r="A225" t="s">
        <v>9</v>
      </c>
      <c r="B225" t="s">
        <v>28</v>
      </c>
      <c r="C225">
        <v>2039</v>
      </c>
      <c r="D225" s="10">
        <v>1967.4041241</v>
      </c>
      <c r="E225" t="s">
        <v>11</v>
      </c>
    </row>
    <row r="226" spans="1:5" x14ac:dyDescent="0.25">
      <c r="A226" t="s">
        <v>9</v>
      </c>
      <c r="B226" t="s">
        <v>28</v>
      </c>
      <c r="C226">
        <v>2040</v>
      </c>
      <c r="D226" s="10">
        <v>2132.8514100000002</v>
      </c>
      <c r="E226" t="s">
        <v>11</v>
      </c>
    </row>
    <row r="227" spans="1:5" x14ac:dyDescent="0.25">
      <c r="A227" t="s">
        <v>9</v>
      </c>
      <c r="B227" t="s">
        <v>28</v>
      </c>
      <c r="C227">
        <v>2041</v>
      </c>
      <c r="D227" s="10">
        <v>2172.3976720000001</v>
      </c>
      <c r="E227" t="s">
        <v>11</v>
      </c>
    </row>
    <row r="228" spans="1:5" x14ac:dyDescent="0.25">
      <c r="A228" t="s">
        <v>9</v>
      </c>
      <c r="B228" t="s">
        <v>28</v>
      </c>
      <c r="C228">
        <v>2042</v>
      </c>
      <c r="D228" s="10">
        <v>2174.5321067</v>
      </c>
      <c r="E228" t="s">
        <v>11</v>
      </c>
    </row>
    <row r="229" spans="1:5" x14ac:dyDescent="0.25">
      <c r="A229" t="s">
        <v>9</v>
      </c>
      <c r="B229" t="s">
        <v>28</v>
      </c>
      <c r="C229">
        <v>2043</v>
      </c>
      <c r="D229" s="10">
        <v>2204.2361756</v>
      </c>
      <c r="E229" t="s">
        <v>11</v>
      </c>
    </row>
    <row r="230" spans="1:5" x14ac:dyDescent="0.25">
      <c r="A230" t="s">
        <v>9</v>
      </c>
      <c r="B230" t="s">
        <v>28</v>
      </c>
      <c r="C230">
        <v>2044</v>
      </c>
      <c r="D230" s="10">
        <v>2268.4288689999998</v>
      </c>
      <c r="E230" t="s">
        <v>11</v>
      </c>
    </row>
    <row r="231" spans="1:5" x14ac:dyDescent="0.25">
      <c r="A231" t="s">
        <v>9</v>
      </c>
      <c r="B231" t="s">
        <v>28</v>
      </c>
      <c r="C231">
        <v>2045</v>
      </c>
      <c r="D231" s="10">
        <v>2285.6024361999998</v>
      </c>
      <c r="E231" t="s">
        <v>11</v>
      </c>
    </row>
    <row r="232" spans="1:5" x14ac:dyDescent="0.25">
      <c r="A232" t="s">
        <v>9</v>
      </c>
      <c r="B232" t="s">
        <v>28</v>
      </c>
      <c r="C232">
        <v>2046</v>
      </c>
      <c r="D232" s="10">
        <v>2309.0315003000001</v>
      </c>
      <c r="E232" t="s">
        <v>11</v>
      </c>
    </row>
    <row r="233" spans="1:5" x14ac:dyDescent="0.25">
      <c r="A233" t="s">
        <v>9</v>
      </c>
      <c r="B233" t="s">
        <v>28</v>
      </c>
      <c r="C233">
        <v>2047</v>
      </c>
      <c r="D233" s="10">
        <v>2334.5478782</v>
      </c>
      <c r="E233" t="s">
        <v>11</v>
      </c>
    </row>
    <row r="234" spans="1:5" x14ac:dyDescent="0.25">
      <c r="A234" t="s">
        <v>9</v>
      </c>
      <c r="B234" t="s">
        <v>28</v>
      </c>
      <c r="C234">
        <v>2048</v>
      </c>
      <c r="D234" s="10">
        <v>2362.5963231999999</v>
      </c>
      <c r="E234" t="s">
        <v>11</v>
      </c>
    </row>
    <row r="235" spans="1:5" x14ac:dyDescent="0.25">
      <c r="A235" t="s">
        <v>9</v>
      </c>
      <c r="B235" t="s">
        <v>28</v>
      </c>
      <c r="C235">
        <v>2049</v>
      </c>
      <c r="D235" s="10">
        <v>2389.351909</v>
      </c>
      <c r="E235" t="s">
        <v>11</v>
      </c>
    </row>
    <row r="236" spans="1:5" x14ac:dyDescent="0.25">
      <c r="A236" t="s">
        <v>9</v>
      </c>
      <c r="B236" t="s">
        <v>28</v>
      </c>
      <c r="C236">
        <v>2050</v>
      </c>
      <c r="D236" s="10">
        <v>2419.6187531999999</v>
      </c>
      <c r="E236" t="s">
        <v>11</v>
      </c>
    </row>
    <row r="237" spans="1:5" x14ac:dyDescent="0.25">
      <c r="A237" t="s">
        <v>9</v>
      </c>
      <c r="B237" t="s">
        <v>128</v>
      </c>
      <c r="C237">
        <v>2005</v>
      </c>
      <c r="D237" s="10">
        <v>918.88779999999997</v>
      </c>
      <c r="E237" t="s">
        <v>11</v>
      </c>
    </row>
    <row r="238" spans="1:5" x14ac:dyDescent="0.25">
      <c r="A238" t="s">
        <v>9</v>
      </c>
      <c r="B238" t="s">
        <v>128</v>
      </c>
      <c r="C238">
        <v>2006</v>
      </c>
      <c r="D238" s="10">
        <v>876.36249999999995</v>
      </c>
      <c r="E238" t="s">
        <v>11</v>
      </c>
    </row>
    <row r="239" spans="1:5" x14ac:dyDescent="0.25">
      <c r="A239" t="s">
        <v>9</v>
      </c>
      <c r="B239" t="s">
        <v>128</v>
      </c>
      <c r="C239">
        <v>2007</v>
      </c>
      <c r="D239" s="10">
        <v>879.4751</v>
      </c>
      <c r="E239" t="s">
        <v>11</v>
      </c>
    </row>
    <row r="240" spans="1:5" x14ac:dyDescent="0.25">
      <c r="A240" t="s">
        <v>9</v>
      </c>
      <c r="B240" t="s">
        <v>128</v>
      </c>
      <c r="C240">
        <v>2008</v>
      </c>
      <c r="D240" s="10">
        <v>826.21569999999997</v>
      </c>
      <c r="E240" t="s">
        <v>11</v>
      </c>
    </row>
    <row r="241" spans="1:5" x14ac:dyDescent="0.25">
      <c r="A241" t="s">
        <v>9</v>
      </c>
      <c r="B241" t="s">
        <v>128</v>
      </c>
      <c r="C241">
        <v>2009</v>
      </c>
      <c r="D241" s="10">
        <v>737.53319999999997</v>
      </c>
      <c r="E241" t="s">
        <v>11</v>
      </c>
    </row>
    <row r="242" spans="1:5" x14ac:dyDescent="0.25">
      <c r="A242" t="s">
        <v>9</v>
      </c>
      <c r="B242" t="s">
        <v>128</v>
      </c>
      <c r="C242">
        <v>2010</v>
      </c>
      <c r="D242" s="10">
        <v>937.15089999999998</v>
      </c>
      <c r="E242" t="s">
        <v>11</v>
      </c>
    </row>
    <row r="243" spans="1:5" x14ac:dyDescent="0.25">
      <c r="A243" t="s">
        <v>9</v>
      </c>
      <c r="B243" t="s">
        <v>128</v>
      </c>
      <c r="C243">
        <v>2011</v>
      </c>
      <c r="D243" s="10">
        <v>948.12180000000001</v>
      </c>
      <c r="E243" t="s">
        <v>11</v>
      </c>
    </row>
    <row r="244" spans="1:5" x14ac:dyDescent="0.25">
      <c r="A244" t="s">
        <v>9</v>
      </c>
      <c r="B244" t="s">
        <v>128</v>
      </c>
      <c r="C244">
        <v>2012</v>
      </c>
      <c r="D244" s="10">
        <v>961.95079999999996</v>
      </c>
      <c r="E244" t="s">
        <v>11</v>
      </c>
    </row>
    <row r="245" spans="1:5" x14ac:dyDescent="0.25">
      <c r="A245" t="s">
        <v>9</v>
      </c>
      <c r="B245" t="s">
        <v>128</v>
      </c>
      <c r="C245">
        <v>2013</v>
      </c>
      <c r="D245" s="10">
        <v>1016.7817</v>
      </c>
      <c r="E245" t="s">
        <v>11</v>
      </c>
    </row>
    <row r="246" spans="1:5" x14ac:dyDescent="0.25">
      <c r="A246" t="s">
        <v>9</v>
      </c>
      <c r="B246" t="s">
        <v>128</v>
      </c>
      <c r="C246">
        <v>2014</v>
      </c>
      <c r="D246" s="10">
        <v>1029.9122</v>
      </c>
      <c r="E246" t="s">
        <v>11</v>
      </c>
    </row>
    <row r="247" spans="1:5" x14ac:dyDescent="0.25">
      <c r="A247" t="s">
        <v>9</v>
      </c>
      <c r="B247" t="s">
        <v>128</v>
      </c>
      <c r="C247">
        <v>2015</v>
      </c>
      <c r="D247" s="10">
        <v>1120.4675</v>
      </c>
      <c r="E247" t="s">
        <v>11</v>
      </c>
    </row>
    <row r="248" spans="1:5" x14ac:dyDescent="0.25">
      <c r="A248" t="s">
        <v>9</v>
      </c>
      <c r="B248" t="s">
        <v>128</v>
      </c>
      <c r="C248">
        <v>2016</v>
      </c>
      <c r="D248" s="10">
        <v>930.06330000000003</v>
      </c>
      <c r="E248" t="s">
        <v>11</v>
      </c>
    </row>
    <row r="249" spans="1:5" x14ac:dyDescent="0.25">
      <c r="A249" t="s">
        <v>9</v>
      </c>
      <c r="B249" t="s">
        <v>128</v>
      </c>
      <c r="C249">
        <v>2017</v>
      </c>
      <c r="D249" s="10">
        <v>943.08339999999998</v>
      </c>
      <c r="E249" t="s">
        <v>11</v>
      </c>
    </row>
    <row r="250" spans="1:5" x14ac:dyDescent="0.25">
      <c r="A250" t="s">
        <v>9</v>
      </c>
      <c r="B250" t="s">
        <v>128</v>
      </c>
      <c r="C250">
        <v>2018</v>
      </c>
      <c r="D250" s="10">
        <v>1012.4082</v>
      </c>
      <c r="E250" t="s">
        <v>11</v>
      </c>
    </row>
    <row r="251" spans="1:5" x14ac:dyDescent="0.25">
      <c r="A251" t="s">
        <v>9</v>
      </c>
      <c r="B251" t="s">
        <v>128</v>
      </c>
      <c r="C251">
        <v>2019</v>
      </c>
      <c r="D251" s="10">
        <v>1005.0282</v>
      </c>
      <c r="E251" t="s">
        <v>11</v>
      </c>
    </row>
    <row r="252" spans="1:5" x14ac:dyDescent="0.25">
      <c r="A252" t="s">
        <v>9</v>
      </c>
      <c r="B252" t="s">
        <v>128</v>
      </c>
      <c r="C252">
        <v>2020</v>
      </c>
      <c r="D252" s="10">
        <v>968.57520154167798</v>
      </c>
      <c r="E252" t="s">
        <v>11</v>
      </c>
    </row>
    <row r="253" spans="1:5" x14ac:dyDescent="0.25">
      <c r="A253" t="s">
        <v>9</v>
      </c>
      <c r="B253" t="s">
        <v>128</v>
      </c>
      <c r="C253">
        <v>2021</v>
      </c>
      <c r="D253" s="10">
        <v>1016.1951492642499</v>
      </c>
      <c r="E253" t="s">
        <v>11</v>
      </c>
    </row>
    <row r="254" spans="1:5" x14ac:dyDescent="0.25">
      <c r="A254" t="s">
        <v>9</v>
      </c>
      <c r="B254" t="s">
        <v>128</v>
      </c>
      <c r="C254">
        <v>2022</v>
      </c>
      <c r="D254" s="10">
        <v>1150.1511720138501</v>
      </c>
      <c r="E254" t="s">
        <v>11</v>
      </c>
    </row>
    <row r="255" spans="1:5" x14ac:dyDescent="0.25">
      <c r="A255" t="s">
        <v>9</v>
      </c>
      <c r="B255" t="s">
        <v>128</v>
      </c>
      <c r="C255">
        <v>2023</v>
      </c>
      <c r="D255" s="10">
        <v>1193.92963924016</v>
      </c>
      <c r="E255" t="s">
        <v>11</v>
      </c>
    </row>
    <row r="256" spans="1:5" x14ac:dyDescent="0.25">
      <c r="A256" t="s">
        <v>9</v>
      </c>
      <c r="B256" t="s">
        <v>128</v>
      </c>
      <c r="C256">
        <v>2024</v>
      </c>
      <c r="D256" s="10">
        <v>1240.93580038543</v>
      </c>
      <c r="E256" t="s">
        <v>11</v>
      </c>
    </row>
    <row r="257" spans="1:5" x14ac:dyDescent="0.25">
      <c r="A257" t="s">
        <v>9</v>
      </c>
      <c r="B257" t="s">
        <v>128</v>
      </c>
      <c r="C257">
        <v>2025</v>
      </c>
      <c r="D257" s="10">
        <v>1225.24600740456</v>
      </c>
      <c r="E257" t="s">
        <v>11</v>
      </c>
    </row>
    <row r="258" spans="1:5" x14ac:dyDescent="0.25">
      <c r="A258" t="s">
        <v>9</v>
      </c>
      <c r="B258" t="s">
        <v>128</v>
      </c>
      <c r="C258">
        <v>2026</v>
      </c>
      <c r="D258" s="10">
        <v>1273.2708295354801</v>
      </c>
      <c r="E258" t="s">
        <v>11</v>
      </c>
    </row>
    <row r="259" spans="1:5" x14ac:dyDescent="0.25">
      <c r="A259" t="s">
        <v>9</v>
      </c>
      <c r="B259" t="s">
        <v>128</v>
      </c>
      <c r="C259">
        <v>2027</v>
      </c>
      <c r="D259" s="10">
        <v>1328.3721763364099</v>
      </c>
      <c r="E259" t="s">
        <v>11</v>
      </c>
    </row>
    <row r="260" spans="1:5" x14ac:dyDescent="0.25">
      <c r="A260" t="s">
        <v>9</v>
      </c>
      <c r="B260" t="s">
        <v>128</v>
      </c>
      <c r="C260">
        <v>2028</v>
      </c>
      <c r="D260" s="10">
        <v>1388.37440499234</v>
      </c>
      <c r="E260" t="s">
        <v>11</v>
      </c>
    </row>
    <row r="261" spans="1:5" x14ac:dyDescent="0.25">
      <c r="A261" t="s">
        <v>9</v>
      </c>
      <c r="B261" t="s">
        <v>128</v>
      </c>
      <c r="C261">
        <v>2029</v>
      </c>
      <c r="D261" s="10">
        <v>1473.04590614726</v>
      </c>
      <c r="E261" t="s">
        <v>11</v>
      </c>
    </row>
    <row r="262" spans="1:5" x14ac:dyDescent="0.25">
      <c r="A262" t="s">
        <v>9</v>
      </c>
      <c r="B262" t="s">
        <v>128</v>
      </c>
      <c r="C262">
        <v>2030</v>
      </c>
      <c r="D262" s="10">
        <v>1553.94133253019</v>
      </c>
      <c r="E262" t="s">
        <v>11</v>
      </c>
    </row>
    <row r="263" spans="1:5" x14ac:dyDescent="0.25">
      <c r="A263" t="s">
        <v>9</v>
      </c>
      <c r="B263" t="s">
        <v>128</v>
      </c>
      <c r="C263">
        <v>2031</v>
      </c>
      <c r="D263" s="10">
        <v>1739.90315484855</v>
      </c>
      <c r="E263" t="s">
        <v>11</v>
      </c>
    </row>
    <row r="264" spans="1:5" x14ac:dyDescent="0.25">
      <c r="A264" t="s">
        <v>9</v>
      </c>
      <c r="B264" t="s">
        <v>128</v>
      </c>
      <c r="C264">
        <v>2032</v>
      </c>
      <c r="D264" s="10">
        <v>1953.24630956691</v>
      </c>
      <c r="E264" t="s">
        <v>11</v>
      </c>
    </row>
    <row r="265" spans="1:5" x14ac:dyDescent="0.25">
      <c r="A265" t="s">
        <v>9</v>
      </c>
      <c r="B265" t="s">
        <v>128</v>
      </c>
      <c r="C265">
        <v>2033</v>
      </c>
      <c r="D265" s="10">
        <v>2140.0281529762601</v>
      </c>
      <c r="E265" t="s">
        <v>11</v>
      </c>
    </row>
    <row r="266" spans="1:5" x14ac:dyDescent="0.25">
      <c r="A266" t="s">
        <v>9</v>
      </c>
      <c r="B266" t="s">
        <v>128</v>
      </c>
      <c r="C266">
        <v>2034</v>
      </c>
      <c r="D266" s="10">
        <v>2298.58970076062</v>
      </c>
      <c r="E266" t="s">
        <v>11</v>
      </c>
    </row>
    <row r="267" spans="1:5" x14ac:dyDescent="0.25">
      <c r="A267" t="s">
        <v>9</v>
      </c>
      <c r="B267" t="s">
        <v>128</v>
      </c>
      <c r="C267">
        <v>2035</v>
      </c>
      <c r="D267" s="10">
        <v>2418.16763265498</v>
      </c>
      <c r="E267" t="s">
        <v>11</v>
      </c>
    </row>
    <row r="268" spans="1:5" x14ac:dyDescent="0.25">
      <c r="A268" t="s">
        <v>9</v>
      </c>
      <c r="B268" t="s">
        <v>128</v>
      </c>
      <c r="C268">
        <v>2036</v>
      </c>
      <c r="D268" s="10">
        <v>2510.6728413123301</v>
      </c>
      <c r="E268" t="s">
        <v>11</v>
      </c>
    </row>
    <row r="269" spans="1:5" x14ac:dyDescent="0.25">
      <c r="A269" t="s">
        <v>9</v>
      </c>
      <c r="B269" t="s">
        <v>128</v>
      </c>
      <c r="C269">
        <v>2037</v>
      </c>
      <c r="D269" s="10">
        <v>2603.2902524956899</v>
      </c>
      <c r="E269" t="s">
        <v>11</v>
      </c>
    </row>
    <row r="270" spans="1:5" x14ac:dyDescent="0.25">
      <c r="A270" t="s">
        <v>9</v>
      </c>
      <c r="B270" t="s">
        <v>128</v>
      </c>
      <c r="C270">
        <v>2038</v>
      </c>
      <c r="D270" s="10">
        <v>2696.0962184960499</v>
      </c>
      <c r="E270" t="s">
        <v>11</v>
      </c>
    </row>
    <row r="271" spans="1:5" x14ac:dyDescent="0.25">
      <c r="A271" t="s">
        <v>9</v>
      </c>
      <c r="B271" t="s">
        <v>128</v>
      </c>
      <c r="C271">
        <v>2039</v>
      </c>
      <c r="D271" s="10">
        <v>2787.8405525584099</v>
      </c>
      <c r="E271" t="s">
        <v>11</v>
      </c>
    </row>
    <row r="272" spans="1:5" x14ac:dyDescent="0.25">
      <c r="A272" t="s">
        <v>9</v>
      </c>
      <c r="B272" t="s">
        <v>128</v>
      </c>
      <c r="C272">
        <v>2040</v>
      </c>
      <c r="D272" s="10">
        <v>2870.8925934327599</v>
      </c>
      <c r="E272" t="s">
        <v>11</v>
      </c>
    </row>
    <row r="273" spans="1:5" x14ac:dyDescent="0.25">
      <c r="A273" t="s">
        <v>9</v>
      </c>
      <c r="B273" t="s">
        <v>128</v>
      </c>
      <c r="C273">
        <v>2041</v>
      </c>
      <c r="D273" s="10">
        <v>3014.0468807055099</v>
      </c>
      <c r="E273" t="s">
        <v>11</v>
      </c>
    </row>
    <row r="274" spans="1:5" x14ac:dyDescent="0.25">
      <c r="A274" t="s">
        <v>9</v>
      </c>
      <c r="B274" t="s">
        <v>128</v>
      </c>
      <c r="C274">
        <v>2042</v>
      </c>
      <c r="D274" s="10">
        <v>3155.7134265262498</v>
      </c>
      <c r="E274" t="s">
        <v>11</v>
      </c>
    </row>
    <row r="275" spans="1:5" x14ac:dyDescent="0.25">
      <c r="A275" t="s">
        <v>9</v>
      </c>
      <c r="B275" t="s">
        <v>128</v>
      </c>
      <c r="C275">
        <v>2043</v>
      </c>
      <c r="D275" s="10">
        <v>3293.303374136</v>
      </c>
      <c r="E275" t="s">
        <v>11</v>
      </c>
    </row>
    <row r="276" spans="1:5" x14ac:dyDescent="0.25">
      <c r="A276" t="s">
        <v>9</v>
      </c>
      <c r="B276" t="s">
        <v>128</v>
      </c>
      <c r="C276">
        <v>2044</v>
      </c>
      <c r="D276" s="10">
        <v>3426.4337904077402</v>
      </c>
      <c r="E276" t="s">
        <v>11</v>
      </c>
    </row>
    <row r="277" spans="1:5" x14ac:dyDescent="0.25">
      <c r="A277" t="s">
        <v>9</v>
      </c>
      <c r="B277" t="s">
        <v>128</v>
      </c>
      <c r="C277">
        <v>2045</v>
      </c>
      <c r="D277" s="10">
        <v>3554.0481628794801</v>
      </c>
      <c r="E277" t="s">
        <v>11</v>
      </c>
    </row>
    <row r="278" spans="1:5" x14ac:dyDescent="0.25">
      <c r="A278" t="s">
        <v>9</v>
      </c>
      <c r="B278" t="s">
        <v>128</v>
      </c>
      <c r="C278">
        <v>2046</v>
      </c>
      <c r="D278" s="10">
        <v>3667.4959419412298</v>
      </c>
      <c r="E278" t="s">
        <v>11</v>
      </c>
    </row>
    <row r="279" spans="1:5" x14ac:dyDescent="0.25">
      <c r="A279" t="s">
        <v>9</v>
      </c>
      <c r="B279" t="s">
        <v>128</v>
      </c>
      <c r="C279">
        <v>2047</v>
      </c>
      <c r="D279" s="10">
        <v>3785.6940517939702</v>
      </c>
      <c r="E279" t="s">
        <v>11</v>
      </c>
    </row>
    <row r="280" spans="1:5" x14ac:dyDescent="0.25">
      <c r="A280" t="s">
        <v>9</v>
      </c>
      <c r="B280" t="s">
        <v>128</v>
      </c>
      <c r="C280">
        <v>2048</v>
      </c>
      <c r="D280" s="10">
        <v>3903.2474118677101</v>
      </c>
      <c r="E280" t="s">
        <v>11</v>
      </c>
    </row>
    <row r="281" spans="1:5" x14ac:dyDescent="0.25">
      <c r="A281" t="s">
        <v>9</v>
      </c>
      <c r="B281" t="s">
        <v>128</v>
      </c>
      <c r="C281">
        <v>2049</v>
      </c>
      <c r="D281" s="10">
        <v>4022.4531148024498</v>
      </c>
      <c r="E281" t="s">
        <v>11</v>
      </c>
    </row>
    <row r="282" spans="1:5" x14ac:dyDescent="0.25">
      <c r="A282" t="s">
        <v>9</v>
      </c>
      <c r="B282" t="s">
        <v>128</v>
      </c>
      <c r="C282">
        <v>2050</v>
      </c>
      <c r="D282" s="10">
        <v>4151.9475603341998</v>
      </c>
      <c r="E282" t="s">
        <v>11</v>
      </c>
    </row>
    <row r="283" spans="1:5" x14ac:dyDescent="0.25">
      <c r="A283" t="s">
        <v>16</v>
      </c>
      <c r="B283" t="s">
        <v>103</v>
      </c>
      <c r="C283">
        <v>2005</v>
      </c>
      <c r="D283" s="10">
        <v>3666.3137999999999</v>
      </c>
      <c r="E283" t="s">
        <v>11</v>
      </c>
    </row>
    <row r="284" spans="1:5" x14ac:dyDescent="0.25">
      <c r="A284" t="s">
        <v>16</v>
      </c>
      <c r="B284" t="s">
        <v>103</v>
      </c>
      <c r="C284">
        <v>2006</v>
      </c>
      <c r="D284" s="10">
        <v>3670.3507</v>
      </c>
      <c r="E284" t="s">
        <v>11</v>
      </c>
    </row>
    <row r="285" spans="1:5" x14ac:dyDescent="0.25">
      <c r="A285" t="s">
        <v>16</v>
      </c>
      <c r="B285" t="s">
        <v>103</v>
      </c>
      <c r="C285">
        <v>2007</v>
      </c>
      <c r="D285" s="10">
        <v>3894.0904</v>
      </c>
      <c r="E285" t="s">
        <v>11</v>
      </c>
    </row>
    <row r="286" spans="1:5" x14ac:dyDescent="0.25">
      <c r="A286" t="s">
        <v>16</v>
      </c>
      <c r="B286" t="s">
        <v>103</v>
      </c>
      <c r="C286">
        <v>2008</v>
      </c>
      <c r="D286" s="10">
        <v>3914.5259000000001</v>
      </c>
      <c r="E286" t="s">
        <v>11</v>
      </c>
    </row>
    <row r="287" spans="1:5" x14ac:dyDescent="0.25">
      <c r="A287" t="s">
        <v>16</v>
      </c>
      <c r="B287" t="s">
        <v>103</v>
      </c>
      <c r="C287">
        <v>2009</v>
      </c>
      <c r="D287" s="10">
        <v>3804.5918000000001</v>
      </c>
      <c r="E287" t="s">
        <v>11</v>
      </c>
    </row>
    <row r="288" spans="1:5" x14ac:dyDescent="0.25">
      <c r="A288" t="s">
        <v>16</v>
      </c>
      <c r="B288" t="s">
        <v>103</v>
      </c>
      <c r="C288">
        <v>2010</v>
      </c>
      <c r="D288" s="10">
        <v>3945.5841</v>
      </c>
      <c r="E288" t="s">
        <v>11</v>
      </c>
    </row>
    <row r="289" spans="1:5" x14ac:dyDescent="0.25">
      <c r="A289" t="s">
        <v>16</v>
      </c>
      <c r="B289" t="s">
        <v>103</v>
      </c>
      <c r="C289">
        <v>2011</v>
      </c>
      <c r="D289" s="10">
        <v>4239.9723000000004</v>
      </c>
      <c r="E289" t="s">
        <v>11</v>
      </c>
    </row>
    <row r="290" spans="1:5" x14ac:dyDescent="0.25">
      <c r="A290" t="s">
        <v>16</v>
      </c>
      <c r="B290" t="s">
        <v>103</v>
      </c>
      <c r="C290">
        <v>2012</v>
      </c>
      <c r="D290" s="10">
        <v>4328.1174000000001</v>
      </c>
      <c r="E290" t="s">
        <v>11</v>
      </c>
    </row>
    <row r="291" spans="1:5" x14ac:dyDescent="0.25">
      <c r="A291" t="s">
        <v>16</v>
      </c>
      <c r="B291" t="s">
        <v>103</v>
      </c>
      <c r="C291">
        <v>2013</v>
      </c>
      <c r="D291" s="10">
        <v>4498.7447000000002</v>
      </c>
      <c r="E291" t="s">
        <v>11</v>
      </c>
    </row>
    <row r="292" spans="1:5" x14ac:dyDescent="0.25">
      <c r="A292" t="s">
        <v>16</v>
      </c>
      <c r="B292" t="s">
        <v>103</v>
      </c>
      <c r="C292">
        <v>2014</v>
      </c>
      <c r="D292" s="10">
        <v>4569.9282000000003</v>
      </c>
      <c r="E292" t="s">
        <v>11</v>
      </c>
    </row>
    <row r="293" spans="1:5" x14ac:dyDescent="0.25">
      <c r="A293" t="s">
        <v>16</v>
      </c>
      <c r="B293" t="s">
        <v>103</v>
      </c>
      <c r="C293">
        <v>2015</v>
      </c>
      <c r="D293" s="10">
        <v>4759.9022000000004</v>
      </c>
      <c r="E293" t="s">
        <v>11</v>
      </c>
    </row>
    <row r="294" spans="1:5" x14ac:dyDescent="0.25">
      <c r="A294" t="s">
        <v>16</v>
      </c>
      <c r="B294" t="s">
        <v>103</v>
      </c>
      <c r="C294">
        <v>2016</v>
      </c>
      <c r="D294" s="10">
        <v>4607.2025000000003</v>
      </c>
      <c r="E294" t="s">
        <v>11</v>
      </c>
    </row>
    <row r="295" spans="1:5" x14ac:dyDescent="0.25">
      <c r="A295" t="s">
        <v>16</v>
      </c>
      <c r="B295" t="s">
        <v>103</v>
      </c>
      <c r="C295">
        <v>2017</v>
      </c>
      <c r="D295" s="10">
        <v>4741.0187999999998</v>
      </c>
      <c r="E295" t="s">
        <v>11</v>
      </c>
    </row>
    <row r="296" spans="1:5" x14ac:dyDescent="0.25">
      <c r="A296" t="s">
        <v>16</v>
      </c>
      <c r="B296" t="s">
        <v>103</v>
      </c>
      <c r="C296">
        <v>2018</v>
      </c>
      <c r="D296" s="10">
        <v>5084.5691999999999</v>
      </c>
      <c r="E296" t="s">
        <v>11</v>
      </c>
    </row>
    <row r="297" spans="1:5" x14ac:dyDescent="0.25">
      <c r="A297" t="s">
        <v>16</v>
      </c>
      <c r="B297" t="s">
        <v>103</v>
      </c>
      <c r="C297">
        <v>2019</v>
      </c>
      <c r="D297" s="10">
        <v>4992.9080999999996</v>
      </c>
      <c r="E297" t="s">
        <v>11</v>
      </c>
    </row>
    <row r="298" spans="1:5" x14ac:dyDescent="0.25">
      <c r="A298" t="s">
        <v>16</v>
      </c>
      <c r="B298" t="s">
        <v>103</v>
      </c>
      <c r="C298">
        <v>2020</v>
      </c>
      <c r="D298" s="10">
        <v>4779.8530613573903</v>
      </c>
      <c r="E298" t="s">
        <v>11</v>
      </c>
    </row>
    <row r="299" spans="1:5" x14ac:dyDescent="0.25">
      <c r="A299" t="s">
        <v>16</v>
      </c>
      <c r="B299" t="s">
        <v>103</v>
      </c>
      <c r="C299">
        <v>2021</v>
      </c>
      <c r="D299" s="10">
        <v>4973.8236653637296</v>
      </c>
      <c r="E299" t="s">
        <v>11</v>
      </c>
    </row>
    <row r="300" spans="1:5" x14ac:dyDescent="0.25">
      <c r="A300" t="s">
        <v>16</v>
      </c>
      <c r="B300" t="s">
        <v>103</v>
      </c>
      <c r="C300">
        <v>2022</v>
      </c>
      <c r="D300" s="10">
        <v>5118.0314310889198</v>
      </c>
      <c r="E300" t="s">
        <v>11</v>
      </c>
    </row>
    <row r="301" spans="1:5" x14ac:dyDescent="0.25">
      <c r="A301" t="s">
        <v>16</v>
      </c>
      <c r="B301" t="s">
        <v>103</v>
      </c>
      <c r="C301">
        <v>2023</v>
      </c>
      <c r="D301" s="10">
        <v>5269.8946091999996</v>
      </c>
      <c r="E301" t="s">
        <v>11</v>
      </c>
    </row>
    <row r="302" spans="1:5" x14ac:dyDescent="0.25">
      <c r="A302" t="s">
        <v>16</v>
      </c>
      <c r="B302" t="s">
        <v>103</v>
      </c>
      <c r="C302">
        <v>2024</v>
      </c>
      <c r="D302" s="10">
        <v>5290.7027195007704</v>
      </c>
      <c r="E302" t="s">
        <v>11</v>
      </c>
    </row>
    <row r="303" spans="1:5" x14ac:dyDescent="0.25">
      <c r="A303" t="s">
        <v>16</v>
      </c>
      <c r="B303" t="s">
        <v>103</v>
      </c>
      <c r="C303">
        <v>2025</v>
      </c>
      <c r="D303" s="10">
        <v>5128.2642584672503</v>
      </c>
      <c r="E303" t="s">
        <v>11</v>
      </c>
    </row>
    <row r="304" spans="1:5" x14ac:dyDescent="0.25">
      <c r="A304" t="s">
        <v>16</v>
      </c>
      <c r="B304" t="s">
        <v>103</v>
      </c>
      <c r="C304">
        <v>2026</v>
      </c>
      <c r="D304" s="10">
        <v>5135.8039208279397</v>
      </c>
      <c r="E304" t="s">
        <v>11</v>
      </c>
    </row>
    <row r="305" spans="1:5" x14ac:dyDescent="0.25">
      <c r="A305" t="s">
        <v>16</v>
      </c>
      <c r="B305" t="s">
        <v>103</v>
      </c>
      <c r="C305">
        <v>2027</v>
      </c>
      <c r="D305" s="10">
        <v>5155.4175689748399</v>
      </c>
      <c r="E305" t="s">
        <v>11</v>
      </c>
    </row>
    <row r="306" spans="1:5" x14ac:dyDescent="0.25">
      <c r="A306" t="s">
        <v>16</v>
      </c>
      <c r="B306" t="s">
        <v>103</v>
      </c>
      <c r="C306">
        <v>2028</v>
      </c>
      <c r="D306" s="10">
        <v>5150.6715207478501</v>
      </c>
      <c r="E306" t="s">
        <v>11</v>
      </c>
    </row>
    <row r="307" spans="1:5" x14ac:dyDescent="0.25">
      <c r="A307" t="s">
        <v>16</v>
      </c>
      <c r="B307" t="s">
        <v>103</v>
      </c>
      <c r="C307">
        <v>2029</v>
      </c>
      <c r="D307" s="10">
        <v>5149.9197110810101</v>
      </c>
      <c r="E307" t="s">
        <v>11</v>
      </c>
    </row>
    <row r="308" spans="1:5" x14ac:dyDescent="0.25">
      <c r="A308" t="s">
        <v>16</v>
      </c>
      <c r="B308" t="s">
        <v>103</v>
      </c>
      <c r="C308">
        <v>2030</v>
      </c>
      <c r="D308" s="10">
        <v>5140.3872608630199</v>
      </c>
      <c r="E308" t="s">
        <v>11</v>
      </c>
    </row>
    <row r="309" spans="1:5" x14ac:dyDescent="0.25">
      <c r="A309" t="s">
        <v>16</v>
      </c>
      <c r="B309" t="s">
        <v>103</v>
      </c>
      <c r="C309">
        <v>2031</v>
      </c>
      <c r="D309" s="10">
        <v>4881.1822610194604</v>
      </c>
      <c r="E309" t="s">
        <v>11</v>
      </c>
    </row>
    <row r="310" spans="1:5" x14ac:dyDescent="0.25">
      <c r="A310" t="s">
        <v>16</v>
      </c>
      <c r="B310" t="s">
        <v>103</v>
      </c>
      <c r="C310">
        <v>2032</v>
      </c>
      <c r="D310" s="10">
        <v>4648.6715966424699</v>
      </c>
      <c r="E310" t="s">
        <v>11</v>
      </c>
    </row>
    <row r="311" spans="1:5" x14ac:dyDescent="0.25">
      <c r="A311" t="s">
        <v>16</v>
      </c>
      <c r="B311" t="s">
        <v>103</v>
      </c>
      <c r="C311">
        <v>2033</v>
      </c>
      <c r="D311" s="10">
        <v>4440.8503097249204</v>
      </c>
      <c r="E311" t="s">
        <v>11</v>
      </c>
    </row>
    <row r="312" spans="1:5" x14ac:dyDescent="0.25">
      <c r="A312" t="s">
        <v>16</v>
      </c>
      <c r="B312" t="s">
        <v>103</v>
      </c>
      <c r="C312">
        <v>2034</v>
      </c>
      <c r="D312" s="10">
        <v>4237.6275132030196</v>
      </c>
      <c r="E312" t="s">
        <v>11</v>
      </c>
    </row>
    <row r="313" spans="1:5" x14ac:dyDescent="0.25">
      <c r="A313" t="s">
        <v>16</v>
      </c>
      <c r="B313" t="s">
        <v>103</v>
      </c>
      <c r="C313">
        <v>2035</v>
      </c>
      <c r="D313" s="10">
        <v>4090.9267910241301</v>
      </c>
      <c r="E313" t="s">
        <v>11</v>
      </c>
    </row>
    <row r="314" spans="1:5" x14ac:dyDescent="0.25">
      <c r="A314" t="s">
        <v>16</v>
      </c>
      <c r="B314" t="s">
        <v>103</v>
      </c>
      <c r="C314">
        <v>2036</v>
      </c>
      <c r="D314" s="10">
        <v>3993.50239883832</v>
      </c>
      <c r="E314" t="s">
        <v>11</v>
      </c>
    </row>
    <row r="315" spans="1:5" x14ac:dyDescent="0.25">
      <c r="A315" t="s">
        <v>16</v>
      </c>
      <c r="B315" t="s">
        <v>103</v>
      </c>
      <c r="C315">
        <v>2037</v>
      </c>
      <c r="D315" s="10">
        <v>3884.3793517169001</v>
      </c>
      <c r="E315" t="s">
        <v>11</v>
      </c>
    </row>
    <row r="316" spans="1:5" x14ac:dyDescent="0.25">
      <c r="A316" t="s">
        <v>16</v>
      </c>
      <c r="B316" t="s">
        <v>103</v>
      </c>
      <c r="C316">
        <v>2038</v>
      </c>
      <c r="D316" s="10">
        <v>3788.0528922826702</v>
      </c>
      <c r="E316" t="s">
        <v>11</v>
      </c>
    </row>
    <row r="317" spans="1:5" x14ac:dyDescent="0.25">
      <c r="A317" t="s">
        <v>16</v>
      </c>
      <c r="B317" t="s">
        <v>103</v>
      </c>
      <c r="C317">
        <v>2039</v>
      </c>
      <c r="D317" s="10">
        <v>3698.4079414247899</v>
      </c>
      <c r="E317" t="s">
        <v>11</v>
      </c>
    </row>
    <row r="318" spans="1:5" x14ac:dyDescent="0.25">
      <c r="A318" t="s">
        <v>16</v>
      </c>
      <c r="B318" t="s">
        <v>103</v>
      </c>
      <c r="C318">
        <v>2040</v>
      </c>
      <c r="D318" s="10">
        <v>3603.7495335110698</v>
      </c>
      <c r="E318" t="s">
        <v>11</v>
      </c>
    </row>
    <row r="319" spans="1:5" x14ac:dyDescent="0.25">
      <c r="A319" t="s">
        <v>16</v>
      </c>
      <c r="B319" t="s">
        <v>103</v>
      </c>
      <c r="C319">
        <v>2041</v>
      </c>
      <c r="D319" s="10">
        <v>3527.2916979624902</v>
      </c>
      <c r="E319" t="s">
        <v>11</v>
      </c>
    </row>
    <row r="320" spans="1:5" x14ac:dyDescent="0.25">
      <c r="A320" t="s">
        <v>16</v>
      </c>
      <c r="B320" t="s">
        <v>103</v>
      </c>
      <c r="C320">
        <v>2042</v>
      </c>
      <c r="D320" s="10">
        <v>3450.4056494224601</v>
      </c>
      <c r="E320" t="s">
        <v>11</v>
      </c>
    </row>
    <row r="321" spans="1:5" x14ac:dyDescent="0.25">
      <c r="A321" t="s">
        <v>16</v>
      </c>
      <c r="B321" t="s">
        <v>103</v>
      </c>
      <c r="C321">
        <v>2043</v>
      </c>
      <c r="D321" s="10">
        <v>3395.37587505384</v>
      </c>
      <c r="E321" t="s">
        <v>11</v>
      </c>
    </row>
    <row r="322" spans="1:5" x14ac:dyDescent="0.25">
      <c r="A322" t="s">
        <v>16</v>
      </c>
      <c r="B322" t="s">
        <v>103</v>
      </c>
      <c r="C322">
        <v>2044</v>
      </c>
      <c r="D322" s="10">
        <v>3339.1065896760001</v>
      </c>
      <c r="E322" t="s">
        <v>11</v>
      </c>
    </row>
    <row r="323" spans="1:5" x14ac:dyDescent="0.25">
      <c r="A323" t="s">
        <v>16</v>
      </c>
      <c r="B323" t="s">
        <v>103</v>
      </c>
      <c r="C323">
        <v>2045</v>
      </c>
      <c r="D323" s="10">
        <v>3296.0107285170402</v>
      </c>
      <c r="E323" t="s">
        <v>11</v>
      </c>
    </row>
    <row r="324" spans="1:5" x14ac:dyDescent="0.25">
      <c r="A324" t="s">
        <v>16</v>
      </c>
      <c r="B324" t="s">
        <v>103</v>
      </c>
      <c r="C324">
        <v>2046</v>
      </c>
      <c r="D324" s="10">
        <v>3278.49998996255</v>
      </c>
      <c r="E324" t="s">
        <v>11</v>
      </c>
    </row>
    <row r="325" spans="1:5" x14ac:dyDescent="0.25">
      <c r="A325" t="s">
        <v>16</v>
      </c>
      <c r="B325" t="s">
        <v>103</v>
      </c>
      <c r="C325">
        <v>2047</v>
      </c>
      <c r="D325" s="10">
        <v>3268.33052891635</v>
      </c>
      <c r="E325" t="s">
        <v>11</v>
      </c>
    </row>
    <row r="326" spans="1:5" x14ac:dyDescent="0.25">
      <c r="A326" t="s">
        <v>16</v>
      </c>
      <c r="B326" t="s">
        <v>103</v>
      </c>
      <c r="C326">
        <v>2048</v>
      </c>
      <c r="D326" s="10">
        <v>3265.43473831855</v>
      </c>
      <c r="E326" t="s">
        <v>11</v>
      </c>
    </row>
    <row r="327" spans="1:5" x14ac:dyDescent="0.25">
      <c r="A327" t="s">
        <v>16</v>
      </c>
      <c r="B327" t="s">
        <v>103</v>
      </c>
      <c r="C327">
        <v>2049</v>
      </c>
      <c r="D327" s="10">
        <v>3270.4433475860101</v>
      </c>
      <c r="E327" t="s">
        <v>11</v>
      </c>
    </row>
    <row r="328" spans="1:5" x14ac:dyDescent="0.25">
      <c r="A328" t="s">
        <v>16</v>
      </c>
      <c r="B328" t="s">
        <v>103</v>
      </c>
      <c r="C328">
        <v>2050</v>
      </c>
      <c r="D328" s="10">
        <v>3286.3959525412702</v>
      </c>
      <c r="E328" t="s">
        <v>11</v>
      </c>
    </row>
    <row r="329" spans="1:5" x14ac:dyDescent="0.25">
      <c r="A329" t="s">
        <v>16</v>
      </c>
      <c r="B329" t="s">
        <v>108</v>
      </c>
      <c r="C329">
        <v>2005</v>
      </c>
      <c r="D329" s="10">
        <v>4805.2566999999999</v>
      </c>
      <c r="E329" t="s">
        <v>11</v>
      </c>
    </row>
    <row r="330" spans="1:5" x14ac:dyDescent="0.25">
      <c r="A330" t="s">
        <v>16</v>
      </c>
      <c r="B330" t="s">
        <v>108</v>
      </c>
      <c r="C330">
        <v>2006</v>
      </c>
      <c r="D330" s="10">
        <v>4856.5870999999997</v>
      </c>
      <c r="E330" t="s">
        <v>11</v>
      </c>
    </row>
    <row r="331" spans="1:5" x14ac:dyDescent="0.25">
      <c r="A331" t="s">
        <v>16</v>
      </c>
      <c r="B331" t="s">
        <v>108</v>
      </c>
      <c r="C331">
        <v>2007</v>
      </c>
      <c r="D331" s="10">
        <v>4979.2883000000002</v>
      </c>
      <c r="E331" t="s">
        <v>11</v>
      </c>
    </row>
    <row r="332" spans="1:5" x14ac:dyDescent="0.25">
      <c r="A332" t="s">
        <v>16</v>
      </c>
      <c r="B332" t="s">
        <v>108</v>
      </c>
      <c r="C332">
        <v>2008</v>
      </c>
      <c r="D332" s="10">
        <v>4798.5430999999999</v>
      </c>
      <c r="E332" t="s">
        <v>11</v>
      </c>
    </row>
    <row r="333" spans="1:5" x14ac:dyDescent="0.25">
      <c r="A333" t="s">
        <v>16</v>
      </c>
      <c r="B333" t="s">
        <v>108</v>
      </c>
      <c r="C333">
        <v>2009</v>
      </c>
      <c r="D333" s="10">
        <v>4599.9930000000004</v>
      </c>
      <c r="E333" t="s">
        <v>11</v>
      </c>
    </row>
    <row r="334" spans="1:5" x14ac:dyDescent="0.25">
      <c r="A334" t="s">
        <v>16</v>
      </c>
      <c r="B334" t="s">
        <v>108</v>
      </c>
      <c r="C334">
        <v>2010</v>
      </c>
      <c r="D334" s="10">
        <v>4746.1432000000004</v>
      </c>
      <c r="E334" t="s">
        <v>11</v>
      </c>
    </row>
    <row r="335" spans="1:5" x14ac:dyDescent="0.25">
      <c r="A335" t="s">
        <v>16</v>
      </c>
      <c r="B335" t="s">
        <v>108</v>
      </c>
      <c r="C335">
        <v>2011</v>
      </c>
      <c r="D335" s="10">
        <v>4722.4610000000002</v>
      </c>
      <c r="E335" t="s">
        <v>11</v>
      </c>
    </row>
    <row r="336" spans="1:5" x14ac:dyDescent="0.25">
      <c r="A336" t="s">
        <v>16</v>
      </c>
      <c r="B336" t="s">
        <v>108</v>
      </c>
      <c r="C336">
        <v>2012</v>
      </c>
      <c r="D336" s="10">
        <v>4842.5766000000003</v>
      </c>
      <c r="E336" t="s">
        <v>11</v>
      </c>
    </row>
    <row r="337" spans="1:5" x14ac:dyDescent="0.25">
      <c r="A337" t="s">
        <v>16</v>
      </c>
      <c r="B337" t="s">
        <v>108</v>
      </c>
      <c r="C337">
        <v>2013</v>
      </c>
      <c r="D337" s="10">
        <v>4748.5263999999997</v>
      </c>
      <c r="E337" t="s">
        <v>11</v>
      </c>
    </row>
    <row r="338" spans="1:5" x14ac:dyDescent="0.25">
      <c r="A338" t="s">
        <v>16</v>
      </c>
      <c r="B338" t="s">
        <v>108</v>
      </c>
      <c r="C338">
        <v>2014</v>
      </c>
      <c r="D338" s="10">
        <v>4654.4201000000003</v>
      </c>
      <c r="E338" t="s">
        <v>11</v>
      </c>
    </row>
    <row r="339" spans="1:5" x14ac:dyDescent="0.25">
      <c r="A339" t="s">
        <v>16</v>
      </c>
      <c r="B339" t="s">
        <v>108</v>
      </c>
      <c r="C339">
        <v>2015</v>
      </c>
      <c r="D339" s="10">
        <v>4678.1140999999998</v>
      </c>
      <c r="E339" t="s">
        <v>11</v>
      </c>
    </row>
    <row r="340" spans="1:5" x14ac:dyDescent="0.25">
      <c r="A340" t="s">
        <v>16</v>
      </c>
      <c r="B340" t="s">
        <v>108</v>
      </c>
      <c r="C340">
        <v>2016</v>
      </c>
      <c r="D340" s="10">
        <v>4746.2583999999997</v>
      </c>
      <c r="E340" t="s">
        <v>11</v>
      </c>
    </row>
    <row r="341" spans="1:5" x14ac:dyDescent="0.25">
      <c r="A341" t="s">
        <v>16</v>
      </c>
      <c r="B341" t="s">
        <v>108</v>
      </c>
      <c r="C341">
        <v>2017</v>
      </c>
      <c r="D341" s="10">
        <v>4767.7209000000003</v>
      </c>
      <c r="E341" t="s">
        <v>11</v>
      </c>
    </row>
    <row r="342" spans="1:5" x14ac:dyDescent="0.25">
      <c r="A342" t="s">
        <v>16</v>
      </c>
      <c r="B342" t="s">
        <v>108</v>
      </c>
      <c r="C342">
        <v>2018</v>
      </c>
      <c r="D342" s="10">
        <v>4887.4495999999999</v>
      </c>
      <c r="E342" t="s">
        <v>11</v>
      </c>
    </row>
    <row r="343" spans="1:5" x14ac:dyDescent="0.25">
      <c r="A343" t="s">
        <v>16</v>
      </c>
      <c r="B343" t="s">
        <v>108</v>
      </c>
      <c r="C343">
        <v>2019</v>
      </c>
      <c r="D343" s="10">
        <v>4920.1863999999996</v>
      </c>
      <c r="E343" t="s">
        <v>11</v>
      </c>
    </row>
    <row r="344" spans="1:5" x14ac:dyDescent="0.25">
      <c r="A344" t="s">
        <v>16</v>
      </c>
      <c r="B344" t="s">
        <v>108</v>
      </c>
      <c r="C344">
        <v>2020</v>
      </c>
      <c r="D344" s="10">
        <v>4107.4115892455102</v>
      </c>
      <c r="E344" t="s">
        <v>11</v>
      </c>
    </row>
    <row r="345" spans="1:5" x14ac:dyDescent="0.25">
      <c r="A345" t="s">
        <v>16</v>
      </c>
      <c r="B345" t="s">
        <v>108</v>
      </c>
      <c r="C345">
        <v>2021</v>
      </c>
      <c r="D345" s="10">
        <v>4125.0821008390103</v>
      </c>
      <c r="E345" t="s">
        <v>11</v>
      </c>
    </row>
    <row r="346" spans="1:5" x14ac:dyDescent="0.25">
      <c r="A346" t="s">
        <v>16</v>
      </c>
      <c r="B346" t="s">
        <v>108</v>
      </c>
      <c r="C346">
        <v>2022</v>
      </c>
      <c r="D346" s="10">
        <v>4348.5819603769996</v>
      </c>
      <c r="E346" t="s">
        <v>11</v>
      </c>
    </row>
    <row r="347" spans="1:5" x14ac:dyDescent="0.25">
      <c r="A347" t="s">
        <v>16</v>
      </c>
      <c r="B347" t="s">
        <v>108</v>
      </c>
      <c r="C347">
        <v>2023</v>
      </c>
      <c r="D347" s="10">
        <v>4426.2853323899999</v>
      </c>
      <c r="E347" t="s">
        <v>11</v>
      </c>
    </row>
    <row r="348" spans="1:5" x14ac:dyDescent="0.25">
      <c r="A348" t="s">
        <v>16</v>
      </c>
      <c r="B348" t="s">
        <v>108</v>
      </c>
      <c r="C348">
        <v>2024</v>
      </c>
      <c r="D348" s="10">
        <v>4379.857938698</v>
      </c>
      <c r="E348" t="s">
        <v>11</v>
      </c>
    </row>
    <row r="349" spans="1:5" x14ac:dyDescent="0.25">
      <c r="A349" t="s">
        <v>16</v>
      </c>
      <c r="B349" t="s">
        <v>108</v>
      </c>
      <c r="C349">
        <v>2025</v>
      </c>
      <c r="D349" s="10">
        <v>4348.2327698270001</v>
      </c>
      <c r="E349" t="s">
        <v>11</v>
      </c>
    </row>
    <row r="350" spans="1:5" x14ac:dyDescent="0.25">
      <c r="A350" t="s">
        <v>16</v>
      </c>
      <c r="B350" t="s">
        <v>108</v>
      </c>
      <c r="C350">
        <v>2026</v>
      </c>
      <c r="D350" s="10">
        <v>4339.5942989920004</v>
      </c>
      <c r="E350" t="s">
        <v>11</v>
      </c>
    </row>
    <row r="351" spans="1:5" x14ac:dyDescent="0.25">
      <c r="A351" t="s">
        <v>16</v>
      </c>
      <c r="B351" t="s">
        <v>108</v>
      </c>
      <c r="C351">
        <v>2027</v>
      </c>
      <c r="D351" s="10">
        <v>4281.9850755710004</v>
      </c>
      <c r="E351" t="s">
        <v>11</v>
      </c>
    </row>
    <row r="352" spans="1:5" x14ac:dyDescent="0.25">
      <c r="A352" t="s">
        <v>16</v>
      </c>
      <c r="B352" t="s">
        <v>108</v>
      </c>
      <c r="C352">
        <v>2028</v>
      </c>
      <c r="D352" s="10">
        <v>4207.1106605369996</v>
      </c>
      <c r="E352" t="s">
        <v>11</v>
      </c>
    </row>
    <row r="353" spans="1:5" x14ac:dyDescent="0.25">
      <c r="A353" t="s">
        <v>16</v>
      </c>
      <c r="B353" t="s">
        <v>108</v>
      </c>
      <c r="C353">
        <v>2029</v>
      </c>
      <c r="D353" s="10">
        <v>4115.5675163369997</v>
      </c>
      <c r="E353" t="s">
        <v>11</v>
      </c>
    </row>
    <row r="354" spans="1:5" x14ac:dyDescent="0.25">
      <c r="A354" t="s">
        <v>16</v>
      </c>
      <c r="B354" t="s">
        <v>108</v>
      </c>
      <c r="C354">
        <v>2030</v>
      </c>
      <c r="D354" s="10">
        <v>4010.151462886</v>
      </c>
      <c r="E354" t="s">
        <v>11</v>
      </c>
    </row>
    <row r="355" spans="1:5" x14ac:dyDescent="0.25">
      <c r="A355" t="s">
        <v>16</v>
      </c>
      <c r="B355" t="s">
        <v>108</v>
      </c>
      <c r="C355">
        <v>2031</v>
      </c>
      <c r="D355" s="10">
        <v>3886.7361386399998</v>
      </c>
      <c r="E355" t="s">
        <v>11</v>
      </c>
    </row>
    <row r="356" spans="1:5" x14ac:dyDescent="0.25">
      <c r="A356" t="s">
        <v>16</v>
      </c>
      <c r="B356" t="s">
        <v>108</v>
      </c>
      <c r="C356">
        <v>2032</v>
      </c>
      <c r="D356" s="10">
        <v>3761.6412327779999</v>
      </c>
      <c r="E356" t="s">
        <v>11</v>
      </c>
    </row>
    <row r="357" spans="1:5" x14ac:dyDescent="0.25">
      <c r="A357" t="s">
        <v>16</v>
      </c>
      <c r="B357" t="s">
        <v>108</v>
      </c>
      <c r="C357">
        <v>2033</v>
      </c>
      <c r="D357" s="10">
        <v>3631.2127582980002</v>
      </c>
      <c r="E357" t="s">
        <v>11</v>
      </c>
    </row>
    <row r="358" spans="1:5" x14ac:dyDescent="0.25">
      <c r="A358" t="s">
        <v>16</v>
      </c>
      <c r="B358" t="s">
        <v>108</v>
      </c>
      <c r="C358">
        <v>2034</v>
      </c>
      <c r="D358" s="10">
        <v>3500.256919168</v>
      </c>
      <c r="E358" t="s">
        <v>11</v>
      </c>
    </row>
    <row r="359" spans="1:5" x14ac:dyDescent="0.25">
      <c r="A359" t="s">
        <v>16</v>
      </c>
      <c r="B359" t="s">
        <v>108</v>
      </c>
      <c r="C359">
        <v>2035</v>
      </c>
      <c r="D359" s="10">
        <v>3355.2481827480001</v>
      </c>
      <c r="E359" t="s">
        <v>11</v>
      </c>
    </row>
    <row r="360" spans="1:5" x14ac:dyDescent="0.25">
      <c r="A360" t="s">
        <v>16</v>
      </c>
      <c r="B360" t="s">
        <v>108</v>
      </c>
      <c r="C360">
        <v>2036</v>
      </c>
      <c r="D360" s="10">
        <v>3204.20766555</v>
      </c>
      <c r="E360" t="s">
        <v>11</v>
      </c>
    </row>
    <row r="361" spans="1:5" x14ac:dyDescent="0.25">
      <c r="A361" t="s">
        <v>16</v>
      </c>
      <c r="B361" t="s">
        <v>108</v>
      </c>
      <c r="C361">
        <v>2037</v>
      </c>
      <c r="D361" s="10">
        <v>3055.0184656299998</v>
      </c>
      <c r="E361" t="s">
        <v>11</v>
      </c>
    </row>
    <row r="362" spans="1:5" x14ac:dyDescent="0.25">
      <c r="A362" t="s">
        <v>16</v>
      </c>
      <c r="B362" t="s">
        <v>108</v>
      </c>
      <c r="C362">
        <v>2038</v>
      </c>
      <c r="D362" s="10">
        <v>2913.8180089860002</v>
      </c>
      <c r="E362" t="s">
        <v>11</v>
      </c>
    </row>
    <row r="363" spans="1:5" x14ac:dyDescent="0.25">
      <c r="A363" t="s">
        <v>16</v>
      </c>
      <c r="B363" t="s">
        <v>108</v>
      </c>
      <c r="C363">
        <v>2039</v>
      </c>
      <c r="D363" s="10">
        <v>2777.576750279</v>
      </c>
      <c r="E363" t="s">
        <v>11</v>
      </c>
    </row>
    <row r="364" spans="1:5" x14ac:dyDescent="0.25">
      <c r="A364" t="s">
        <v>16</v>
      </c>
      <c r="B364" t="s">
        <v>108</v>
      </c>
      <c r="C364">
        <v>2040</v>
      </c>
      <c r="D364" s="10">
        <v>2643.5714666019999</v>
      </c>
      <c r="E364" t="s">
        <v>11</v>
      </c>
    </row>
    <row r="365" spans="1:5" x14ac:dyDescent="0.25">
      <c r="A365" t="s">
        <v>16</v>
      </c>
      <c r="B365" t="s">
        <v>108</v>
      </c>
      <c r="C365">
        <v>2041</v>
      </c>
      <c r="D365" s="10">
        <v>2509.6011048519999</v>
      </c>
      <c r="E365" t="s">
        <v>11</v>
      </c>
    </row>
    <row r="366" spans="1:5" x14ac:dyDescent="0.25">
      <c r="A366" t="s">
        <v>16</v>
      </c>
      <c r="B366" t="s">
        <v>108</v>
      </c>
      <c r="C366">
        <v>2042</v>
      </c>
      <c r="D366" s="10">
        <v>2380.1147954899998</v>
      </c>
      <c r="E366" t="s">
        <v>11</v>
      </c>
    </row>
    <row r="367" spans="1:5" x14ac:dyDescent="0.25">
      <c r="A367" t="s">
        <v>16</v>
      </c>
      <c r="B367" t="s">
        <v>108</v>
      </c>
      <c r="C367">
        <v>2043</v>
      </c>
      <c r="D367" s="10">
        <v>2261.3893353369999</v>
      </c>
      <c r="E367" t="s">
        <v>11</v>
      </c>
    </row>
    <row r="368" spans="1:5" x14ac:dyDescent="0.25">
      <c r="A368" t="s">
        <v>16</v>
      </c>
      <c r="B368" t="s">
        <v>108</v>
      </c>
      <c r="C368">
        <v>2044</v>
      </c>
      <c r="D368" s="10">
        <v>2147.5536184269999</v>
      </c>
      <c r="E368" t="s">
        <v>11</v>
      </c>
    </row>
    <row r="369" spans="1:5" x14ac:dyDescent="0.25">
      <c r="A369" t="s">
        <v>16</v>
      </c>
      <c r="B369" t="s">
        <v>108</v>
      </c>
      <c r="C369">
        <v>2045</v>
      </c>
      <c r="D369" s="10">
        <v>2042.3942997510001</v>
      </c>
      <c r="E369" t="s">
        <v>11</v>
      </c>
    </row>
    <row r="370" spans="1:5" x14ac:dyDescent="0.25">
      <c r="A370" t="s">
        <v>16</v>
      </c>
      <c r="B370" t="s">
        <v>108</v>
      </c>
      <c r="C370">
        <v>2046</v>
      </c>
      <c r="D370" s="10">
        <v>1943.909868191</v>
      </c>
      <c r="E370" t="s">
        <v>11</v>
      </c>
    </row>
    <row r="371" spans="1:5" x14ac:dyDescent="0.25">
      <c r="A371" t="s">
        <v>16</v>
      </c>
      <c r="B371" t="s">
        <v>108</v>
      </c>
      <c r="C371">
        <v>2047</v>
      </c>
      <c r="D371" s="10">
        <v>1851.4153562389999</v>
      </c>
      <c r="E371" t="s">
        <v>11</v>
      </c>
    </row>
    <row r="372" spans="1:5" x14ac:dyDescent="0.25">
      <c r="A372" t="s">
        <v>16</v>
      </c>
      <c r="B372" t="s">
        <v>108</v>
      </c>
      <c r="C372">
        <v>2048</v>
      </c>
      <c r="D372" s="10">
        <v>1766.3055836410001</v>
      </c>
      <c r="E372" t="s">
        <v>11</v>
      </c>
    </row>
    <row r="373" spans="1:5" x14ac:dyDescent="0.25">
      <c r="A373" t="s">
        <v>16</v>
      </c>
      <c r="B373" t="s">
        <v>108</v>
      </c>
      <c r="C373">
        <v>2049</v>
      </c>
      <c r="D373" s="10">
        <v>1687.717761273</v>
      </c>
      <c r="E373" t="s">
        <v>11</v>
      </c>
    </row>
    <row r="374" spans="1:5" x14ac:dyDescent="0.25">
      <c r="A374" t="s">
        <v>16</v>
      </c>
      <c r="B374" t="s">
        <v>108</v>
      </c>
      <c r="C374">
        <v>2050</v>
      </c>
      <c r="D374" s="10">
        <v>1617.6037292589999</v>
      </c>
      <c r="E374" t="s">
        <v>11</v>
      </c>
    </row>
    <row r="375" spans="1:5" x14ac:dyDescent="0.25">
      <c r="A375" t="s">
        <v>16</v>
      </c>
      <c r="B375" t="s">
        <v>127</v>
      </c>
      <c r="C375">
        <v>2005</v>
      </c>
      <c r="D375" s="10">
        <v>1275.7371000000001</v>
      </c>
      <c r="E375" t="s">
        <v>11</v>
      </c>
    </row>
    <row r="376" spans="1:5" x14ac:dyDescent="0.25">
      <c r="A376" t="s">
        <v>16</v>
      </c>
      <c r="B376" t="s">
        <v>127</v>
      </c>
      <c r="C376">
        <v>2006</v>
      </c>
      <c r="D376" s="10">
        <v>1290.9728</v>
      </c>
      <c r="E376" t="s">
        <v>11</v>
      </c>
    </row>
    <row r="377" spans="1:5" x14ac:dyDescent="0.25">
      <c r="A377" t="s">
        <v>16</v>
      </c>
      <c r="B377" t="s">
        <v>127</v>
      </c>
      <c r="C377">
        <v>2007</v>
      </c>
      <c r="D377" s="10">
        <v>1284.896</v>
      </c>
      <c r="E377" t="s">
        <v>11</v>
      </c>
    </row>
    <row r="378" spans="1:5" x14ac:dyDescent="0.25">
      <c r="A378" t="s">
        <v>16</v>
      </c>
      <c r="B378" t="s">
        <v>127</v>
      </c>
      <c r="C378">
        <v>2008</v>
      </c>
      <c r="D378" s="10">
        <v>1150.9022</v>
      </c>
      <c r="E378" t="s">
        <v>11</v>
      </c>
    </row>
    <row r="379" spans="1:5" x14ac:dyDescent="0.25">
      <c r="A379" t="s">
        <v>16</v>
      </c>
      <c r="B379" t="s">
        <v>127</v>
      </c>
      <c r="C379">
        <v>2009</v>
      </c>
      <c r="D379" s="10">
        <v>969.19659999999999</v>
      </c>
      <c r="E379" t="s">
        <v>11</v>
      </c>
    </row>
    <row r="380" spans="1:5" x14ac:dyDescent="0.25">
      <c r="A380" t="s">
        <v>16</v>
      </c>
      <c r="B380" t="s">
        <v>127</v>
      </c>
      <c r="C380">
        <v>2010</v>
      </c>
      <c r="D380" s="10">
        <v>936.20180000000005</v>
      </c>
      <c r="E380" t="s">
        <v>11</v>
      </c>
    </row>
    <row r="381" spans="1:5" x14ac:dyDescent="0.25">
      <c r="A381" t="s">
        <v>16</v>
      </c>
      <c r="B381" t="s">
        <v>127</v>
      </c>
      <c r="C381">
        <v>2011</v>
      </c>
      <c r="D381" s="10">
        <v>905.45619999999997</v>
      </c>
      <c r="E381" t="s">
        <v>11</v>
      </c>
    </row>
    <row r="382" spans="1:5" x14ac:dyDescent="0.25">
      <c r="A382" t="s">
        <v>16</v>
      </c>
      <c r="B382" t="s">
        <v>127</v>
      </c>
      <c r="C382">
        <v>2012</v>
      </c>
      <c r="D382" s="10">
        <v>761.63900000000001</v>
      </c>
      <c r="E382" t="s">
        <v>11</v>
      </c>
    </row>
    <row r="383" spans="1:5" x14ac:dyDescent="0.25">
      <c r="A383" t="s">
        <v>16</v>
      </c>
      <c r="B383" t="s">
        <v>127</v>
      </c>
      <c r="C383">
        <v>2013</v>
      </c>
      <c r="D383" s="10">
        <v>760.87429999999995</v>
      </c>
      <c r="E383" t="s">
        <v>11</v>
      </c>
    </row>
    <row r="384" spans="1:5" x14ac:dyDescent="0.25">
      <c r="A384" t="s">
        <v>16</v>
      </c>
      <c r="B384" t="s">
        <v>127</v>
      </c>
      <c r="C384">
        <v>2014</v>
      </c>
      <c r="D384" s="10">
        <v>725.28930000000003</v>
      </c>
      <c r="E384" t="s">
        <v>11</v>
      </c>
    </row>
    <row r="385" spans="1:5" x14ac:dyDescent="0.25">
      <c r="A385" t="s">
        <v>16</v>
      </c>
      <c r="B385" t="s">
        <v>127</v>
      </c>
      <c r="C385">
        <v>2015</v>
      </c>
      <c r="D385" s="10">
        <v>732.05370000000005</v>
      </c>
      <c r="E385" t="s">
        <v>11</v>
      </c>
    </row>
    <row r="386" spans="1:5" x14ac:dyDescent="0.25">
      <c r="A386" t="s">
        <v>16</v>
      </c>
      <c r="B386" t="s">
        <v>127</v>
      </c>
      <c r="C386">
        <v>2016</v>
      </c>
      <c r="D386" s="10">
        <v>803.49620000000004</v>
      </c>
      <c r="E386" t="s">
        <v>11</v>
      </c>
    </row>
    <row r="387" spans="1:5" x14ac:dyDescent="0.25">
      <c r="A387" t="s">
        <v>16</v>
      </c>
      <c r="B387" t="s">
        <v>127</v>
      </c>
      <c r="C387">
        <v>2017</v>
      </c>
      <c r="D387" s="10">
        <v>844.82799999999997</v>
      </c>
      <c r="E387" t="s">
        <v>11</v>
      </c>
    </row>
    <row r="388" spans="1:5" x14ac:dyDescent="0.25">
      <c r="A388" t="s">
        <v>16</v>
      </c>
      <c r="B388" t="s">
        <v>127</v>
      </c>
      <c r="C388">
        <v>2018</v>
      </c>
      <c r="D388" s="10">
        <v>750.03219999999999</v>
      </c>
      <c r="E388" t="s">
        <v>11</v>
      </c>
    </row>
    <row r="389" spans="1:5" x14ac:dyDescent="0.25">
      <c r="A389" t="s">
        <v>16</v>
      </c>
      <c r="B389" t="s">
        <v>127</v>
      </c>
      <c r="C389">
        <v>2019</v>
      </c>
      <c r="D389" s="10">
        <v>714.70169999999996</v>
      </c>
      <c r="E389" t="s">
        <v>11</v>
      </c>
    </row>
    <row r="390" spans="1:5" x14ac:dyDescent="0.25">
      <c r="A390" t="s">
        <v>16</v>
      </c>
      <c r="B390" t="s">
        <v>127</v>
      </c>
      <c r="C390">
        <v>2020</v>
      </c>
      <c r="D390" s="10">
        <v>516.72425445032297</v>
      </c>
      <c r="E390" t="s">
        <v>11</v>
      </c>
    </row>
    <row r="391" spans="1:5" x14ac:dyDescent="0.25">
      <c r="A391" t="s">
        <v>16</v>
      </c>
      <c r="B391" t="s">
        <v>127</v>
      </c>
      <c r="C391">
        <v>2021</v>
      </c>
      <c r="D391" s="10">
        <v>480.91432986539098</v>
      </c>
      <c r="E391" t="s">
        <v>11</v>
      </c>
    </row>
    <row r="392" spans="1:5" x14ac:dyDescent="0.25">
      <c r="A392" t="s">
        <v>16</v>
      </c>
      <c r="B392" t="s">
        <v>127</v>
      </c>
      <c r="C392">
        <v>2022</v>
      </c>
      <c r="D392" s="10">
        <v>528.95079826945198</v>
      </c>
      <c r="E392" t="s">
        <v>11</v>
      </c>
    </row>
    <row r="393" spans="1:5" x14ac:dyDescent="0.25">
      <c r="A393" t="s">
        <v>16</v>
      </c>
      <c r="B393" t="s">
        <v>127</v>
      </c>
      <c r="C393">
        <v>2023</v>
      </c>
      <c r="D393" s="10">
        <v>339.51474193699897</v>
      </c>
      <c r="E393" t="s">
        <v>11</v>
      </c>
    </row>
    <row r="394" spans="1:5" x14ac:dyDescent="0.25">
      <c r="A394" t="s">
        <v>16</v>
      </c>
      <c r="B394" t="s">
        <v>127</v>
      </c>
      <c r="C394">
        <v>2024</v>
      </c>
      <c r="D394" s="10">
        <v>261.61785223599998</v>
      </c>
      <c r="E394" t="s">
        <v>11</v>
      </c>
    </row>
    <row r="395" spans="1:5" x14ac:dyDescent="0.25">
      <c r="A395" t="s">
        <v>16</v>
      </c>
      <c r="B395" t="s">
        <v>127</v>
      </c>
      <c r="C395">
        <v>2025</v>
      </c>
      <c r="D395" s="10">
        <v>212.06909774299999</v>
      </c>
      <c r="E395" t="s">
        <v>11</v>
      </c>
    </row>
    <row r="396" spans="1:5" x14ac:dyDescent="0.25">
      <c r="A396" t="s">
        <v>16</v>
      </c>
      <c r="B396" t="s">
        <v>127</v>
      </c>
      <c r="C396">
        <v>2026</v>
      </c>
      <c r="D396" s="10">
        <v>202.78091591200001</v>
      </c>
      <c r="E396" t="s">
        <v>11</v>
      </c>
    </row>
    <row r="397" spans="1:5" x14ac:dyDescent="0.25">
      <c r="A397" t="s">
        <v>16</v>
      </c>
      <c r="B397" t="s">
        <v>127</v>
      </c>
      <c r="C397">
        <v>2027</v>
      </c>
      <c r="D397" s="10">
        <v>185.21222117600001</v>
      </c>
      <c r="E397" t="s">
        <v>11</v>
      </c>
    </row>
    <row r="398" spans="1:5" x14ac:dyDescent="0.25">
      <c r="A398" t="s">
        <v>16</v>
      </c>
      <c r="B398" t="s">
        <v>127</v>
      </c>
      <c r="C398">
        <v>2028</v>
      </c>
      <c r="D398" s="10">
        <v>162.11393094600001</v>
      </c>
      <c r="E398" t="s">
        <v>11</v>
      </c>
    </row>
    <row r="399" spans="1:5" x14ac:dyDescent="0.25">
      <c r="A399" t="s">
        <v>16</v>
      </c>
      <c r="B399" t="s">
        <v>127</v>
      </c>
      <c r="C399">
        <v>2029</v>
      </c>
      <c r="D399" s="10">
        <v>121.711584106</v>
      </c>
      <c r="E399" t="s">
        <v>11</v>
      </c>
    </row>
    <row r="400" spans="1:5" x14ac:dyDescent="0.25">
      <c r="A400" t="s">
        <v>16</v>
      </c>
      <c r="B400" t="s">
        <v>127</v>
      </c>
      <c r="C400">
        <v>2030</v>
      </c>
      <c r="D400" s="10">
        <v>77.842367350000004</v>
      </c>
      <c r="E400" t="s">
        <v>11</v>
      </c>
    </row>
    <row r="401" spans="1:5" x14ac:dyDescent="0.25">
      <c r="A401" t="s">
        <v>16</v>
      </c>
      <c r="B401" t="s">
        <v>127</v>
      </c>
      <c r="C401">
        <v>2031</v>
      </c>
      <c r="D401" s="10">
        <v>71.978241175999997</v>
      </c>
      <c r="E401" t="s">
        <v>11</v>
      </c>
    </row>
    <row r="402" spans="1:5" x14ac:dyDescent="0.25">
      <c r="A402" t="s">
        <v>16</v>
      </c>
      <c r="B402" t="s">
        <v>127</v>
      </c>
      <c r="C402">
        <v>2032</v>
      </c>
      <c r="D402" s="10">
        <v>66.819441175999998</v>
      </c>
      <c r="E402" t="s">
        <v>11</v>
      </c>
    </row>
    <row r="403" spans="1:5" x14ac:dyDescent="0.25">
      <c r="A403" t="s">
        <v>16</v>
      </c>
      <c r="B403" t="s">
        <v>127</v>
      </c>
      <c r="C403">
        <v>2033</v>
      </c>
      <c r="D403" s="10">
        <v>62.072441175999998</v>
      </c>
      <c r="E403" t="s">
        <v>11</v>
      </c>
    </row>
    <row r="404" spans="1:5" x14ac:dyDescent="0.25">
      <c r="A404" t="s">
        <v>16</v>
      </c>
      <c r="B404" t="s">
        <v>127</v>
      </c>
      <c r="C404">
        <v>2034</v>
      </c>
      <c r="D404" s="10">
        <v>57.542441175999997</v>
      </c>
      <c r="E404" t="s">
        <v>11</v>
      </c>
    </row>
    <row r="405" spans="1:5" x14ac:dyDescent="0.25">
      <c r="A405" t="s">
        <v>16</v>
      </c>
      <c r="B405" t="s">
        <v>127</v>
      </c>
      <c r="C405">
        <v>2035</v>
      </c>
      <c r="D405" s="10">
        <v>45.208199999999998</v>
      </c>
      <c r="E405" t="s">
        <v>11</v>
      </c>
    </row>
    <row r="406" spans="1:5" x14ac:dyDescent="0.25">
      <c r="A406" t="s">
        <v>16</v>
      </c>
      <c r="B406" t="s">
        <v>127</v>
      </c>
      <c r="C406">
        <v>2036</v>
      </c>
      <c r="D406" s="10">
        <v>41.351999999999997</v>
      </c>
      <c r="E406" t="s">
        <v>11</v>
      </c>
    </row>
    <row r="407" spans="1:5" x14ac:dyDescent="0.25">
      <c r="A407" t="s">
        <v>16</v>
      </c>
      <c r="B407" t="s">
        <v>127</v>
      </c>
      <c r="C407">
        <v>2037</v>
      </c>
      <c r="D407" s="10">
        <v>38.049900000000001</v>
      </c>
      <c r="E407" t="s">
        <v>11</v>
      </c>
    </row>
    <row r="408" spans="1:5" x14ac:dyDescent="0.25">
      <c r="A408" t="s">
        <v>16</v>
      </c>
      <c r="B408" t="s">
        <v>127</v>
      </c>
      <c r="C408">
        <v>2038</v>
      </c>
      <c r="D408" s="10">
        <v>34.979900000000001</v>
      </c>
      <c r="E408" t="s">
        <v>11</v>
      </c>
    </row>
    <row r="409" spans="1:5" x14ac:dyDescent="0.25">
      <c r="A409" t="s">
        <v>16</v>
      </c>
      <c r="B409" t="s">
        <v>127</v>
      </c>
      <c r="C409">
        <v>2039</v>
      </c>
      <c r="D409" s="10">
        <v>32.365099999999998</v>
      </c>
      <c r="E409" t="s">
        <v>11</v>
      </c>
    </row>
    <row r="410" spans="1:5" x14ac:dyDescent="0.25">
      <c r="A410" t="s">
        <v>16</v>
      </c>
      <c r="B410" t="s">
        <v>127</v>
      </c>
      <c r="C410">
        <v>2040</v>
      </c>
      <c r="D410" s="10">
        <v>30.667300000000001</v>
      </c>
      <c r="E410" t="s">
        <v>11</v>
      </c>
    </row>
    <row r="411" spans="1:5" x14ac:dyDescent="0.25">
      <c r="A411" t="s">
        <v>16</v>
      </c>
      <c r="B411" t="s">
        <v>127</v>
      </c>
      <c r="C411">
        <v>2041</v>
      </c>
      <c r="D411" s="10">
        <v>28.179500000000001</v>
      </c>
      <c r="E411" t="s">
        <v>11</v>
      </c>
    </row>
    <row r="412" spans="1:5" x14ac:dyDescent="0.25">
      <c r="A412" t="s">
        <v>16</v>
      </c>
      <c r="B412" t="s">
        <v>127</v>
      </c>
      <c r="C412">
        <v>2042</v>
      </c>
      <c r="D412" s="10">
        <v>25.9361</v>
      </c>
      <c r="E412" t="s">
        <v>11</v>
      </c>
    </row>
    <row r="413" spans="1:5" x14ac:dyDescent="0.25">
      <c r="A413" t="s">
        <v>16</v>
      </c>
      <c r="B413" t="s">
        <v>127</v>
      </c>
      <c r="C413">
        <v>2043</v>
      </c>
      <c r="D413" s="10">
        <v>23.901800000000001</v>
      </c>
      <c r="E413" t="s">
        <v>11</v>
      </c>
    </row>
    <row r="414" spans="1:5" x14ac:dyDescent="0.25">
      <c r="A414" t="s">
        <v>16</v>
      </c>
      <c r="B414" t="s">
        <v>127</v>
      </c>
      <c r="C414">
        <v>2044</v>
      </c>
      <c r="D414" s="10">
        <v>22.061299999999999</v>
      </c>
      <c r="E414" t="s">
        <v>11</v>
      </c>
    </row>
    <row r="415" spans="1:5" x14ac:dyDescent="0.25">
      <c r="A415" t="s">
        <v>16</v>
      </c>
      <c r="B415" t="s">
        <v>127</v>
      </c>
      <c r="C415">
        <v>2045</v>
      </c>
      <c r="D415" s="10">
        <v>20.388300000000001</v>
      </c>
      <c r="E415" t="s">
        <v>11</v>
      </c>
    </row>
    <row r="416" spans="1:5" x14ac:dyDescent="0.25">
      <c r="A416" t="s">
        <v>16</v>
      </c>
      <c r="B416" t="s">
        <v>127</v>
      </c>
      <c r="C416">
        <v>2046</v>
      </c>
      <c r="D416" s="10">
        <v>18.9131</v>
      </c>
      <c r="E416" t="s">
        <v>11</v>
      </c>
    </row>
    <row r="417" spans="1:5" x14ac:dyDescent="0.25">
      <c r="A417" t="s">
        <v>16</v>
      </c>
      <c r="B417" t="s">
        <v>127</v>
      </c>
      <c r="C417">
        <v>2047</v>
      </c>
      <c r="D417" s="10">
        <v>17.612500000000001</v>
      </c>
      <c r="E417" t="s">
        <v>11</v>
      </c>
    </row>
    <row r="418" spans="1:5" x14ac:dyDescent="0.25">
      <c r="A418" t="s">
        <v>16</v>
      </c>
      <c r="B418" t="s">
        <v>127</v>
      </c>
      <c r="C418">
        <v>2048</v>
      </c>
      <c r="D418" s="10">
        <v>16.381699999999999</v>
      </c>
      <c r="E418" t="s">
        <v>11</v>
      </c>
    </row>
    <row r="419" spans="1:5" x14ac:dyDescent="0.25">
      <c r="A419" t="s">
        <v>16</v>
      </c>
      <c r="B419" t="s">
        <v>127</v>
      </c>
      <c r="C419">
        <v>2049</v>
      </c>
      <c r="D419" s="10">
        <v>15.3377</v>
      </c>
      <c r="E419" t="s">
        <v>11</v>
      </c>
    </row>
    <row r="420" spans="1:5" x14ac:dyDescent="0.25">
      <c r="A420" t="s">
        <v>16</v>
      </c>
      <c r="B420" t="s">
        <v>127</v>
      </c>
      <c r="C420">
        <v>2050</v>
      </c>
      <c r="D420" s="10">
        <v>14.4221</v>
      </c>
      <c r="E420" t="s">
        <v>11</v>
      </c>
    </row>
    <row r="421" spans="1:5" x14ac:dyDescent="0.25">
      <c r="A421" t="s">
        <v>16</v>
      </c>
      <c r="B421" t="s">
        <v>30</v>
      </c>
      <c r="C421">
        <v>2005</v>
      </c>
      <c r="D421" s="10">
        <v>1295</v>
      </c>
      <c r="E421" t="s">
        <v>11</v>
      </c>
    </row>
    <row r="422" spans="1:5" x14ac:dyDescent="0.25">
      <c r="A422" t="s">
        <v>16</v>
      </c>
      <c r="B422" t="s">
        <v>30</v>
      </c>
      <c r="C422">
        <v>2006</v>
      </c>
      <c r="D422" s="10">
        <v>1261.69</v>
      </c>
      <c r="E422" t="s">
        <v>11</v>
      </c>
    </row>
    <row r="423" spans="1:5" x14ac:dyDescent="0.25">
      <c r="A423" t="s">
        <v>16</v>
      </c>
      <c r="B423" t="s">
        <v>30</v>
      </c>
      <c r="C423">
        <v>2007</v>
      </c>
      <c r="D423" s="10">
        <v>1314.49</v>
      </c>
      <c r="E423" t="s">
        <v>11</v>
      </c>
    </row>
    <row r="424" spans="1:5" x14ac:dyDescent="0.25">
      <c r="A424" t="s">
        <v>16</v>
      </c>
      <c r="B424" t="s">
        <v>30</v>
      </c>
      <c r="C424">
        <v>2008</v>
      </c>
      <c r="D424" s="10">
        <v>1354.8</v>
      </c>
      <c r="E424" t="s">
        <v>11</v>
      </c>
    </row>
    <row r="425" spans="1:5" x14ac:dyDescent="0.25">
      <c r="A425" t="s">
        <v>16</v>
      </c>
      <c r="B425" t="s">
        <v>30</v>
      </c>
      <c r="C425">
        <v>2009</v>
      </c>
      <c r="D425" s="10">
        <v>1313.44</v>
      </c>
      <c r="E425" t="s">
        <v>11</v>
      </c>
    </row>
    <row r="426" spans="1:5" x14ac:dyDescent="0.25">
      <c r="A426" t="s">
        <v>16</v>
      </c>
      <c r="B426" t="s">
        <v>30</v>
      </c>
      <c r="C426">
        <v>2010</v>
      </c>
      <c r="D426" s="10">
        <v>1254.43</v>
      </c>
      <c r="E426" t="s">
        <v>11</v>
      </c>
    </row>
    <row r="427" spans="1:5" x14ac:dyDescent="0.25">
      <c r="A427" t="s">
        <v>16</v>
      </c>
      <c r="B427" t="s">
        <v>30</v>
      </c>
      <c r="C427">
        <v>2011</v>
      </c>
      <c r="D427" s="10">
        <v>1340.9</v>
      </c>
      <c r="E427" t="s">
        <v>11</v>
      </c>
    </row>
    <row r="428" spans="1:5" x14ac:dyDescent="0.25">
      <c r="A428" t="s">
        <v>16</v>
      </c>
      <c r="B428" t="s">
        <v>30</v>
      </c>
      <c r="C428">
        <v>2012</v>
      </c>
      <c r="D428" s="10">
        <v>1354.64</v>
      </c>
      <c r="E428" t="s">
        <v>11</v>
      </c>
    </row>
    <row r="429" spans="1:5" x14ac:dyDescent="0.25">
      <c r="A429" t="s">
        <v>16</v>
      </c>
      <c r="B429" t="s">
        <v>30</v>
      </c>
      <c r="C429">
        <v>2013</v>
      </c>
      <c r="D429" s="10">
        <v>1394.51</v>
      </c>
      <c r="E429" t="s">
        <v>11</v>
      </c>
    </row>
    <row r="430" spans="1:5" x14ac:dyDescent="0.25">
      <c r="A430" t="s">
        <v>16</v>
      </c>
      <c r="B430" t="s">
        <v>30</v>
      </c>
      <c r="C430">
        <v>2014</v>
      </c>
      <c r="D430" s="10">
        <v>1363</v>
      </c>
      <c r="E430" t="s">
        <v>11</v>
      </c>
    </row>
    <row r="431" spans="1:5" x14ac:dyDescent="0.25">
      <c r="A431" t="s">
        <v>16</v>
      </c>
      <c r="B431" t="s">
        <v>30</v>
      </c>
      <c r="C431">
        <v>2015</v>
      </c>
      <c r="D431" s="10">
        <v>1362.02</v>
      </c>
      <c r="E431" t="s">
        <v>11</v>
      </c>
    </row>
    <row r="432" spans="1:5" x14ac:dyDescent="0.25">
      <c r="A432" t="s">
        <v>16</v>
      </c>
      <c r="B432" t="s">
        <v>30</v>
      </c>
      <c r="C432">
        <v>2016</v>
      </c>
      <c r="D432" s="10">
        <v>1373.58</v>
      </c>
      <c r="E432" t="s">
        <v>11</v>
      </c>
    </row>
    <row r="433" spans="1:5" x14ac:dyDescent="0.25">
      <c r="A433" t="s">
        <v>16</v>
      </c>
      <c r="B433" t="s">
        <v>30</v>
      </c>
      <c r="C433">
        <v>2017</v>
      </c>
      <c r="D433" s="10">
        <v>1406.16</v>
      </c>
      <c r="E433" t="s">
        <v>11</v>
      </c>
    </row>
    <row r="434" spans="1:5" x14ac:dyDescent="0.25">
      <c r="A434" t="s">
        <v>16</v>
      </c>
      <c r="B434" t="s">
        <v>30</v>
      </c>
      <c r="C434">
        <v>2018</v>
      </c>
      <c r="D434" s="10">
        <v>1375.2</v>
      </c>
      <c r="E434" t="s">
        <v>11</v>
      </c>
    </row>
    <row r="435" spans="1:5" x14ac:dyDescent="0.25">
      <c r="A435" t="s">
        <v>16</v>
      </c>
      <c r="B435" t="s">
        <v>30</v>
      </c>
      <c r="C435">
        <v>2019</v>
      </c>
      <c r="D435" s="10">
        <v>1353.01</v>
      </c>
      <c r="E435" t="s">
        <v>11</v>
      </c>
    </row>
    <row r="436" spans="1:5" x14ac:dyDescent="0.25">
      <c r="A436" t="s">
        <v>16</v>
      </c>
      <c r="B436" t="s">
        <v>30</v>
      </c>
      <c r="C436">
        <v>2020</v>
      </c>
      <c r="D436" s="10">
        <v>1376.8311501521</v>
      </c>
      <c r="E436" t="s">
        <v>11</v>
      </c>
    </row>
    <row r="437" spans="1:5" x14ac:dyDescent="0.25">
      <c r="A437" t="s">
        <v>16</v>
      </c>
      <c r="B437" t="s">
        <v>30</v>
      </c>
      <c r="C437">
        <v>2021</v>
      </c>
      <c r="D437" s="10">
        <v>1369.19671340169</v>
      </c>
      <c r="E437" t="s">
        <v>11</v>
      </c>
    </row>
    <row r="438" spans="1:5" x14ac:dyDescent="0.25">
      <c r="A438" t="s">
        <v>16</v>
      </c>
      <c r="B438" t="s">
        <v>30</v>
      </c>
      <c r="C438">
        <v>2022</v>
      </c>
      <c r="D438" s="10">
        <v>1351.6987757183999</v>
      </c>
      <c r="E438" t="s">
        <v>11</v>
      </c>
    </row>
    <row r="439" spans="1:5" x14ac:dyDescent="0.25">
      <c r="A439" t="s">
        <v>16</v>
      </c>
      <c r="B439" t="s">
        <v>30</v>
      </c>
      <c r="C439">
        <v>2023</v>
      </c>
      <c r="D439" s="10">
        <v>1350.676954</v>
      </c>
      <c r="E439" t="s">
        <v>11</v>
      </c>
    </row>
    <row r="440" spans="1:5" x14ac:dyDescent="0.25">
      <c r="A440" t="s">
        <v>16</v>
      </c>
      <c r="B440" t="s">
        <v>30</v>
      </c>
      <c r="C440">
        <v>2024</v>
      </c>
      <c r="D440" s="10">
        <v>1366.2650699999999</v>
      </c>
      <c r="E440" t="s">
        <v>11</v>
      </c>
    </row>
    <row r="441" spans="1:5" x14ac:dyDescent="0.25">
      <c r="A441" t="s">
        <v>16</v>
      </c>
      <c r="B441" t="s">
        <v>30</v>
      </c>
      <c r="C441">
        <v>2025</v>
      </c>
      <c r="D441" s="10">
        <v>1447.844098</v>
      </c>
      <c r="E441" t="s">
        <v>11</v>
      </c>
    </row>
    <row r="442" spans="1:5" x14ac:dyDescent="0.25">
      <c r="A442" t="s">
        <v>16</v>
      </c>
      <c r="B442" t="s">
        <v>30</v>
      </c>
      <c r="C442">
        <v>2026</v>
      </c>
      <c r="D442" s="10">
        <v>1486.342022</v>
      </c>
      <c r="E442" t="s">
        <v>11</v>
      </c>
    </row>
    <row r="443" spans="1:5" x14ac:dyDescent="0.25">
      <c r="A443" t="s">
        <v>16</v>
      </c>
      <c r="B443" t="s">
        <v>30</v>
      </c>
      <c r="C443">
        <v>2027</v>
      </c>
      <c r="D443" s="10">
        <v>1518.5282850000001</v>
      </c>
      <c r="E443" t="s">
        <v>11</v>
      </c>
    </row>
    <row r="444" spans="1:5" x14ac:dyDescent="0.25">
      <c r="A444" t="s">
        <v>16</v>
      </c>
      <c r="B444" t="s">
        <v>30</v>
      </c>
      <c r="C444">
        <v>2028</v>
      </c>
      <c r="D444" s="10">
        <v>1546.8660030000001</v>
      </c>
      <c r="E444" t="s">
        <v>11</v>
      </c>
    </row>
    <row r="445" spans="1:5" x14ac:dyDescent="0.25">
      <c r="A445" t="s">
        <v>16</v>
      </c>
      <c r="B445" t="s">
        <v>30</v>
      </c>
      <c r="C445">
        <v>2029</v>
      </c>
      <c r="D445" s="10">
        <v>1585.6657110000001</v>
      </c>
      <c r="E445" t="s">
        <v>11</v>
      </c>
    </row>
    <row r="446" spans="1:5" x14ac:dyDescent="0.25">
      <c r="A446" t="s">
        <v>16</v>
      </c>
      <c r="B446" t="s">
        <v>30</v>
      </c>
      <c r="C446">
        <v>2030</v>
      </c>
      <c r="D446" s="10">
        <v>1612.2666979999999</v>
      </c>
      <c r="E446" t="s">
        <v>11</v>
      </c>
    </row>
    <row r="447" spans="1:5" x14ac:dyDescent="0.25">
      <c r="A447" t="s">
        <v>16</v>
      </c>
      <c r="B447" t="s">
        <v>30</v>
      </c>
      <c r="C447">
        <v>2031</v>
      </c>
      <c r="D447" s="10">
        <v>1621.1213210000001</v>
      </c>
      <c r="E447" t="s">
        <v>11</v>
      </c>
    </row>
    <row r="448" spans="1:5" x14ac:dyDescent="0.25">
      <c r="A448" t="s">
        <v>16</v>
      </c>
      <c r="B448" t="s">
        <v>30</v>
      </c>
      <c r="C448">
        <v>2032</v>
      </c>
      <c r="D448" s="10">
        <v>1631.3781670000001</v>
      </c>
      <c r="E448" t="s">
        <v>11</v>
      </c>
    </row>
    <row r="449" spans="1:5" x14ac:dyDescent="0.25">
      <c r="A449" t="s">
        <v>16</v>
      </c>
      <c r="B449" t="s">
        <v>30</v>
      </c>
      <c r="C449">
        <v>2033</v>
      </c>
      <c r="D449" s="10">
        <v>1641.1562120000001</v>
      </c>
      <c r="E449" t="s">
        <v>11</v>
      </c>
    </row>
    <row r="450" spans="1:5" x14ac:dyDescent="0.25">
      <c r="A450" t="s">
        <v>16</v>
      </c>
      <c r="B450" t="s">
        <v>30</v>
      </c>
      <c r="C450">
        <v>2034</v>
      </c>
      <c r="D450" s="10">
        <v>1650.4488859999999</v>
      </c>
      <c r="E450" t="s">
        <v>11</v>
      </c>
    </row>
    <row r="451" spans="1:5" x14ac:dyDescent="0.25">
      <c r="A451" t="s">
        <v>16</v>
      </c>
      <c r="B451" t="s">
        <v>30</v>
      </c>
      <c r="C451">
        <v>2035</v>
      </c>
      <c r="D451" s="10">
        <v>1683.9250790000001</v>
      </c>
      <c r="E451" t="s">
        <v>11</v>
      </c>
    </row>
    <row r="452" spans="1:5" x14ac:dyDescent="0.25">
      <c r="A452" t="s">
        <v>16</v>
      </c>
      <c r="B452" t="s">
        <v>30</v>
      </c>
      <c r="C452">
        <v>2036</v>
      </c>
      <c r="D452" s="10">
        <v>1688.2278980000001</v>
      </c>
      <c r="E452" t="s">
        <v>11</v>
      </c>
    </row>
    <row r="453" spans="1:5" x14ac:dyDescent="0.25">
      <c r="A453" t="s">
        <v>16</v>
      </c>
      <c r="B453" t="s">
        <v>30</v>
      </c>
      <c r="C453">
        <v>2037</v>
      </c>
      <c r="D453" s="10">
        <v>1691.518605</v>
      </c>
      <c r="E453" t="s">
        <v>11</v>
      </c>
    </row>
    <row r="454" spans="1:5" x14ac:dyDescent="0.25">
      <c r="A454" t="s">
        <v>16</v>
      </c>
      <c r="B454" t="s">
        <v>30</v>
      </c>
      <c r="C454">
        <v>2038</v>
      </c>
      <c r="D454" s="10">
        <v>1694.4812710000001</v>
      </c>
      <c r="E454" t="s">
        <v>11</v>
      </c>
    </row>
    <row r="455" spans="1:5" x14ac:dyDescent="0.25">
      <c r="A455" t="s">
        <v>16</v>
      </c>
      <c r="B455" t="s">
        <v>30</v>
      </c>
      <c r="C455">
        <v>2039</v>
      </c>
      <c r="D455" s="10">
        <v>1697.8567430000001</v>
      </c>
      <c r="E455" t="s">
        <v>11</v>
      </c>
    </row>
    <row r="456" spans="1:5" x14ac:dyDescent="0.25">
      <c r="A456" t="s">
        <v>16</v>
      </c>
      <c r="B456" t="s">
        <v>30</v>
      </c>
      <c r="C456">
        <v>2040</v>
      </c>
      <c r="D456" s="10">
        <v>1700.5415780000001</v>
      </c>
      <c r="E456" t="s">
        <v>11</v>
      </c>
    </row>
    <row r="457" spans="1:5" x14ac:dyDescent="0.25">
      <c r="A457" t="s">
        <v>16</v>
      </c>
      <c r="B457" t="s">
        <v>30</v>
      </c>
      <c r="C457">
        <v>2041</v>
      </c>
      <c r="D457" s="10">
        <v>1703.7259100000001</v>
      </c>
      <c r="E457" t="s">
        <v>11</v>
      </c>
    </row>
    <row r="458" spans="1:5" x14ac:dyDescent="0.25">
      <c r="A458" t="s">
        <v>16</v>
      </c>
      <c r="B458" t="s">
        <v>30</v>
      </c>
      <c r="C458">
        <v>2042</v>
      </c>
      <c r="D458" s="10">
        <v>1707.4618439999999</v>
      </c>
      <c r="E458" t="s">
        <v>11</v>
      </c>
    </row>
    <row r="459" spans="1:5" x14ac:dyDescent="0.25">
      <c r="A459" t="s">
        <v>16</v>
      </c>
      <c r="B459" t="s">
        <v>30</v>
      </c>
      <c r="C459">
        <v>2043</v>
      </c>
      <c r="D459" s="10">
        <v>1707.7444250000001</v>
      </c>
      <c r="E459" t="s">
        <v>11</v>
      </c>
    </row>
    <row r="460" spans="1:5" x14ac:dyDescent="0.25">
      <c r="A460" t="s">
        <v>16</v>
      </c>
      <c r="B460" t="s">
        <v>30</v>
      </c>
      <c r="C460">
        <v>2044</v>
      </c>
      <c r="D460" s="10">
        <v>1706.246476</v>
      </c>
      <c r="E460" t="s">
        <v>11</v>
      </c>
    </row>
    <row r="461" spans="1:5" x14ac:dyDescent="0.25">
      <c r="A461" t="s">
        <v>16</v>
      </c>
      <c r="B461" t="s">
        <v>30</v>
      </c>
      <c r="C461">
        <v>2045</v>
      </c>
      <c r="D461" s="10">
        <v>1705.278824</v>
      </c>
      <c r="E461" t="s">
        <v>11</v>
      </c>
    </row>
    <row r="462" spans="1:5" x14ac:dyDescent="0.25">
      <c r="A462" t="s">
        <v>16</v>
      </c>
      <c r="B462" t="s">
        <v>30</v>
      </c>
      <c r="C462">
        <v>2046</v>
      </c>
      <c r="D462" s="10">
        <v>1706.555059</v>
      </c>
      <c r="E462" t="s">
        <v>11</v>
      </c>
    </row>
    <row r="463" spans="1:5" x14ac:dyDescent="0.25">
      <c r="A463" t="s">
        <v>16</v>
      </c>
      <c r="B463" t="s">
        <v>30</v>
      </c>
      <c r="C463">
        <v>2047</v>
      </c>
      <c r="D463" s="10">
        <v>1707.158876</v>
      </c>
      <c r="E463" t="s">
        <v>11</v>
      </c>
    </row>
    <row r="464" spans="1:5" x14ac:dyDescent="0.25">
      <c r="A464" t="s">
        <v>16</v>
      </c>
      <c r="B464" t="s">
        <v>30</v>
      </c>
      <c r="C464">
        <v>2048</v>
      </c>
      <c r="D464" s="10">
        <v>1707.2821489999999</v>
      </c>
      <c r="E464" t="s">
        <v>11</v>
      </c>
    </row>
    <row r="465" spans="1:5" x14ac:dyDescent="0.25">
      <c r="A465" t="s">
        <v>16</v>
      </c>
      <c r="B465" t="s">
        <v>30</v>
      </c>
      <c r="C465">
        <v>2049</v>
      </c>
      <c r="D465" s="10">
        <v>1706.8291569999999</v>
      </c>
      <c r="E465" t="s">
        <v>11</v>
      </c>
    </row>
    <row r="466" spans="1:5" x14ac:dyDescent="0.25">
      <c r="A466" t="s">
        <v>16</v>
      </c>
      <c r="B466" t="s">
        <v>30</v>
      </c>
      <c r="C466">
        <v>2050</v>
      </c>
      <c r="D466" s="10">
        <v>1707.2990279999999</v>
      </c>
      <c r="E466" t="s">
        <v>11</v>
      </c>
    </row>
    <row r="467" spans="1:5" x14ac:dyDescent="0.25">
      <c r="A467" t="s">
        <v>16</v>
      </c>
      <c r="B467" t="s">
        <v>28</v>
      </c>
      <c r="C467">
        <v>2005</v>
      </c>
      <c r="D467" s="10">
        <v>1032.8399999999999</v>
      </c>
      <c r="E467" t="s">
        <v>11</v>
      </c>
    </row>
    <row r="468" spans="1:5" x14ac:dyDescent="0.25">
      <c r="A468" t="s">
        <v>16</v>
      </c>
      <c r="B468" t="s">
        <v>28</v>
      </c>
      <c r="C468">
        <v>2006</v>
      </c>
      <c r="D468" s="10">
        <v>1032.69</v>
      </c>
      <c r="E468" t="s">
        <v>11</v>
      </c>
    </row>
    <row r="469" spans="1:5" x14ac:dyDescent="0.25">
      <c r="A469" t="s">
        <v>16</v>
      </c>
      <c r="B469" t="s">
        <v>28</v>
      </c>
      <c r="C469">
        <v>2007</v>
      </c>
      <c r="D469" s="10">
        <v>1029.53</v>
      </c>
      <c r="E469" t="s">
        <v>11</v>
      </c>
    </row>
    <row r="470" spans="1:5" x14ac:dyDescent="0.25">
      <c r="A470" t="s">
        <v>16</v>
      </c>
      <c r="B470" t="s">
        <v>28</v>
      </c>
      <c r="C470">
        <v>2008</v>
      </c>
      <c r="D470" s="10">
        <v>953.48</v>
      </c>
      <c r="E470" t="s">
        <v>11</v>
      </c>
    </row>
    <row r="471" spans="1:5" x14ac:dyDescent="0.25">
      <c r="A471" t="s">
        <v>16</v>
      </c>
      <c r="B471" t="s">
        <v>28</v>
      </c>
      <c r="C471">
        <v>2009</v>
      </c>
      <c r="D471" s="10">
        <v>940.95</v>
      </c>
      <c r="E471" t="s">
        <v>11</v>
      </c>
    </row>
    <row r="472" spans="1:5" x14ac:dyDescent="0.25">
      <c r="A472" t="s">
        <v>16</v>
      </c>
      <c r="B472" t="s">
        <v>28</v>
      </c>
      <c r="C472">
        <v>2010</v>
      </c>
      <c r="D472" s="10">
        <v>955.09</v>
      </c>
      <c r="E472" t="s">
        <v>11</v>
      </c>
    </row>
    <row r="473" spans="1:5" x14ac:dyDescent="0.25">
      <c r="A473" t="s">
        <v>16</v>
      </c>
      <c r="B473" t="s">
        <v>28</v>
      </c>
      <c r="C473">
        <v>2011</v>
      </c>
      <c r="D473" s="10">
        <v>1048.26</v>
      </c>
      <c r="E473" t="s">
        <v>11</v>
      </c>
    </row>
    <row r="474" spans="1:5" x14ac:dyDescent="0.25">
      <c r="A474" t="s">
        <v>16</v>
      </c>
      <c r="B474" t="s">
        <v>28</v>
      </c>
      <c r="C474">
        <v>2012</v>
      </c>
      <c r="D474" s="10">
        <v>1020.43</v>
      </c>
      <c r="E474" t="s">
        <v>11</v>
      </c>
    </row>
    <row r="475" spans="1:5" x14ac:dyDescent="0.25">
      <c r="A475" t="s">
        <v>16</v>
      </c>
      <c r="B475" t="s">
        <v>28</v>
      </c>
      <c r="C475">
        <v>2013</v>
      </c>
      <c r="D475" s="10">
        <v>1117.5999999999999</v>
      </c>
      <c r="E475" t="s">
        <v>11</v>
      </c>
    </row>
    <row r="476" spans="1:5" x14ac:dyDescent="0.25">
      <c r="A476" t="s">
        <v>16</v>
      </c>
      <c r="B476" t="s">
        <v>28</v>
      </c>
      <c r="C476">
        <v>2014</v>
      </c>
      <c r="D476" s="10">
        <v>1189.94</v>
      </c>
      <c r="E476" t="s">
        <v>11</v>
      </c>
    </row>
    <row r="477" spans="1:5" x14ac:dyDescent="0.25">
      <c r="A477" t="s">
        <v>16</v>
      </c>
      <c r="B477" t="s">
        <v>28</v>
      </c>
      <c r="C477">
        <v>2015</v>
      </c>
      <c r="D477" s="10">
        <v>1063.56</v>
      </c>
      <c r="E477" t="s">
        <v>11</v>
      </c>
    </row>
    <row r="478" spans="1:5" x14ac:dyDescent="0.25">
      <c r="A478" t="s">
        <v>16</v>
      </c>
      <c r="B478" t="s">
        <v>28</v>
      </c>
      <c r="C478">
        <v>2016</v>
      </c>
      <c r="D478" s="10">
        <v>1059.5899999999999</v>
      </c>
      <c r="E478" t="s">
        <v>11</v>
      </c>
    </row>
    <row r="479" spans="1:5" x14ac:dyDescent="0.25">
      <c r="A479" t="s">
        <v>16</v>
      </c>
      <c r="B479" t="s">
        <v>28</v>
      </c>
      <c r="C479">
        <v>2017</v>
      </c>
      <c r="D479" s="10">
        <v>1058.24</v>
      </c>
      <c r="E479" t="s">
        <v>11</v>
      </c>
    </row>
    <row r="480" spans="1:5" x14ac:dyDescent="0.25">
      <c r="A480" t="s">
        <v>16</v>
      </c>
      <c r="B480" t="s">
        <v>28</v>
      </c>
      <c r="C480">
        <v>2018</v>
      </c>
      <c r="D480" s="10">
        <v>1052.3</v>
      </c>
      <c r="E480" t="s">
        <v>11</v>
      </c>
    </row>
    <row r="481" spans="1:5" x14ac:dyDescent="0.25">
      <c r="A481" t="s">
        <v>16</v>
      </c>
      <c r="B481" t="s">
        <v>28</v>
      </c>
      <c r="C481">
        <v>2019</v>
      </c>
      <c r="D481" s="10">
        <v>1057.18</v>
      </c>
      <c r="E481" t="s">
        <v>11</v>
      </c>
    </row>
    <row r="482" spans="1:5" x14ac:dyDescent="0.25">
      <c r="A482" t="s">
        <v>16</v>
      </c>
      <c r="B482" t="s">
        <v>28</v>
      </c>
      <c r="C482">
        <v>2020</v>
      </c>
      <c r="D482" s="10">
        <v>962.35303186865997</v>
      </c>
      <c r="E482" t="s">
        <v>11</v>
      </c>
    </row>
    <row r="483" spans="1:5" x14ac:dyDescent="0.25">
      <c r="A483" t="s">
        <v>16</v>
      </c>
      <c r="B483" t="s">
        <v>28</v>
      </c>
      <c r="C483">
        <v>2021</v>
      </c>
      <c r="D483" s="10">
        <v>914.46334912991495</v>
      </c>
      <c r="E483" t="s">
        <v>11</v>
      </c>
    </row>
    <row r="484" spans="1:5" x14ac:dyDescent="0.25">
      <c r="A484" t="s">
        <v>16</v>
      </c>
      <c r="B484" t="s">
        <v>28</v>
      </c>
      <c r="C484">
        <v>2022</v>
      </c>
      <c r="D484" s="10">
        <v>892.51413305040398</v>
      </c>
      <c r="E484" t="s">
        <v>11</v>
      </c>
    </row>
    <row r="485" spans="1:5" x14ac:dyDescent="0.25">
      <c r="A485" t="s">
        <v>16</v>
      </c>
      <c r="B485" t="s">
        <v>28</v>
      </c>
      <c r="C485">
        <v>2023</v>
      </c>
      <c r="D485" s="10">
        <v>860.54172879999999</v>
      </c>
      <c r="E485" t="s">
        <v>11</v>
      </c>
    </row>
    <row r="486" spans="1:5" x14ac:dyDescent="0.25">
      <c r="A486" t="s">
        <v>16</v>
      </c>
      <c r="B486" t="s">
        <v>28</v>
      </c>
      <c r="C486">
        <v>2024</v>
      </c>
      <c r="D486" s="10">
        <v>896.94822079999994</v>
      </c>
      <c r="E486" t="s">
        <v>11</v>
      </c>
    </row>
    <row r="487" spans="1:5" x14ac:dyDescent="0.25">
      <c r="A487" t="s">
        <v>16</v>
      </c>
      <c r="B487" t="s">
        <v>28</v>
      </c>
      <c r="C487">
        <v>2025</v>
      </c>
      <c r="D487" s="10">
        <v>822.33059470000001</v>
      </c>
      <c r="E487" t="s">
        <v>11</v>
      </c>
    </row>
    <row r="488" spans="1:5" x14ac:dyDescent="0.25">
      <c r="A488" t="s">
        <v>16</v>
      </c>
      <c r="B488" t="s">
        <v>28</v>
      </c>
      <c r="C488">
        <v>2026</v>
      </c>
      <c r="D488" s="10">
        <v>796.68741160000002</v>
      </c>
      <c r="E488" t="s">
        <v>11</v>
      </c>
    </row>
    <row r="489" spans="1:5" x14ac:dyDescent="0.25">
      <c r="A489" t="s">
        <v>16</v>
      </c>
      <c r="B489" t="s">
        <v>28</v>
      </c>
      <c r="C489">
        <v>2027</v>
      </c>
      <c r="D489" s="10">
        <v>806.78138839999997</v>
      </c>
      <c r="E489" t="s">
        <v>11</v>
      </c>
    </row>
    <row r="490" spans="1:5" x14ac:dyDescent="0.25">
      <c r="A490" t="s">
        <v>16</v>
      </c>
      <c r="B490" t="s">
        <v>28</v>
      </c>
      <c r="C490">
        <v>2028</v>
      </c>
      <c r="D490" s="10">
        <v>839.27517690000002</v>
      </c>
      <c r="E490" t="s">
        <v>11</v>
      </c>
    </row>
    <row r="491" spans="1:5" x14ac:dyDescent="0.25">
      <c r="A491" t="s">
        <v>16</v>
      </c>
      <c r="B491" t="s">
        <v>28</v>
      </c>
      <c r="C491">
        <v>2029</v>
      </c>
      <c r="D491" s="10">
        <v>864.88853440000003</v>
      </c>
      <c r="E491" t="s">
        <v>11</v>
      </c>
    </row>
    <row r="492" spans="1:5" x14ac:dyDescent="0.25">
      <c r="A492" t="s">
        <v>16</v>
      </c>
      <c r="B492" t="s">
        <v>28</v>
      </c>
      <c r="C492">
        <v>2030</v>
      </c>
      <c r="D492" s="10">
        <v>931.40776299999902</v>
      </c>
      <c r="E492" t="s">
        <v>11</v>
      </c>
    </row>
    <row r="493" spans="1:5" x14ac:dyDescent="0.25">
      <c r="A493" t="s">
        <v>16</v>
      </c>
      <c r="B493" t="s">
        <v>28</v>
      </c>
      <c r="C493">
        <v>2031</v>
      </c>
      <c r="D493" s="10">
        <v>1079.1069961000001</v>
      </c>
      <c r="E493" t="s">
        <v>11</v>
      </c>
    </row>
    <row r="494" spans="1:5" x14ac:dyDescent="0.25">
      <c r="A494" t="s">
        <v>16</v>
      </c>
      <c r="B494" t="s">
        <v>28</v>
      </c>
      <c r="C494">
        <v>2032</v>
      </c>
      <c r="D494" s="10">
        <v>1239.9047496000001</v>
      </c>
      <c r="E494" t="s">
        <v>11</v>
      </c>
    </row>
    <row r="495" spans="1:5" x14ac:dyDescent="0.25">
      <c r="A495" t="s">
        <v>16</v>
      </c>
      <c r="B495" t="s">
        <v>28</v>
      </c>
      <c r="C495">
        <v>2033</v>
      </c>
      <c r="D495" s="10">
        <v>1384.9841269999999</v>
      </c>
      <c r="E495" t="s">
        <v>11</v>
      </c>
    </row>
    <row r="496" spans="1:5" x14ac:dyDescent="0.25">
      <c r="A496" t="s">
        <v>16</v>
      </c>
      <c r="B496" t="s">
        <v>28</v>
      </c>
      <c r="C496">
        <v>2034</v>
      </c>
      <c r="D496" s="10">
        <v>1567.8945847</v>
      </c>
      <c r="E496" t="s">
        <v>11</v>
      </c>
    </row>
    <row r="497" spans="1:5" x14ac:dyDescent="0.25">
      <c r="A497" t="s">
        <v>16</v>
      </c>
      <c r="B497" t="s">
        <v>28</v>
      </c>
      <c r="C497">
        <v>2035</v>
      </c>
      <c r="D497" s="10">
        <v>1643.4799155000001</v>
      </c>
      <c r="E497" t="s">
        <v>11</v>
      </c>
    </row>
    <row r="498" spans="1:5" x14ac:dyDescent="0.25">
      <c r="A498" t="s">
        <v>16</v>
      </c>
      <c r="B498" t="s">
        <v>28</v>
      </c>
      <c r="C498">
        <v>2036</v>
      </c>
      <c r="D498" s="10">
        <v>1764.4048914999901</v>
      </c>
      <c r="E498" t="s">
        <v>11</v>
      </c>
    </row>
    <row r="499" spans="1:5" x14ac:dyDescent="0.25">
      <c r="A499" t="s">
        <v>16</v>
      </c>
      <c r="B499" t="s">
        <v>28</v>
      </c>
      <c r="C499">
        <v>2037</v>
      </c>
      <c r="D499" s="10">
        <v>1882.5756830999901</v>
      </c>
      <c r="E499" t="s">
        <v>11</v>
      </c>
    </row>
    <row r="500" spans="1:5" x14ac:dyDescent="0.25">
      <c r="A500" t="s">
        <v>16</v>
      </c>
      <c r="B500" t="s">
        <v>28</v>
      </c>
      <c r="C500">
        <v>2038</v>
      </c>
      <c r="D500" s="10">
        <v>2003.0260499999999</v>
      </c>
      <c r="E500" t="s">
        <v>11</v>
      </c>
    </row>
    <row r="501" spans="1:5" x14ac:dyDescent="0.25">
      <c r="A501" t="s">
        <v>16</v>
      </c>
      <c r="B501" t="s">
        <v>28</v>
      </c>
      <c r="C501">
        <v>2039</v>
      </c>
      <c r="D501" s="10">
        <v>2124.5965886999902</v>
      </c>
      <c r="E501" t="s">
        <v>11</v>
      </c>
    </row>
    <row r="502" spans="1:5" x14ac:dyDescent="0.25">
      <c r="A502" t="s">
        <v>16</v>
      </c>
      <c r="B502" t="s">
        <v>28</v>
      </c>
      <c r="C502">
        <v>2040</v>
      </c>
      <c r="D502" s="10">
        <v>2246.0506553</v>
      </c>
      <c r="E502" t="s">
        <v>11</v>
      </c>
    </row>
    <row r="503" spans="1:5" x14ac:dyDescent="0.25">
      <c r="A503" t="s">
        <v>16</v>
      </c>
      <c r="B503" t="s">
        <v>28</v>
      </c>
      <c r="C503">
        <v>2041</v>
      </c>
      <c r="D503" s="10">
        <v>2286.6906307999998</v>
      </c>
      <c r="E503" t="s">
        <v>11</v>
      </c>
    </row>
    <row r="504" spans="1:5" x14ac:dyDescent="0.25">
      <c r="A504" t="s">
        <v>16</v>
      </c>
      <c r="B504" t="s">
        <v>28</v>
      </c>
      <c r="C504">
        <v>2042</v>
      </c>
      <c r="D504" s="10">
        <v>2276.9993860999998</v>
      </c>
      <c r="E504" t="s">
        <v>11</v>
      </c>
    </row>
    <row r="505" spans="1:5" x14ac:dyDescent="0.25">
      <c r="A505" t="s">
        <v>16</v>
      </c>
      <c r="B505" t="s">
        <v>28</v>
      </c>
      <c r="C505">
        <v>2043</v>
      </c>
      <c r="D505" s="10">
        <v>2290.3305175999999</v>
      </c>
      <c r="E505" t="s">
        <v>11</v>
      </c>
    </row>
    <row r="506" spans="1:5" x14ac:dyDescent="0.25">
      <c r="A506" t="s">
        <v>16</v>
      </c>
      <c r="B506" t="s">
        <v>28</v>
      </c>
      <c r="C506">
        <v>2044</v>
      </c>
      <c r="D506" s="10">
        <v>2335.8668357000001</v>
      </c>
      <c r="E506" t="s">
        <v>11</v>
      </c>
    </row>
    <row r="507" spans="1:5" x14ac:dyDescent="0.25">
      <c r="A507" t="s">
        <v>16</v>
      </c>
      <c r="B507" t="s">
        <v>28</v>
      </c>
      <c r="C507">
        <v>2045</v>
      </c>
      <c r="D507" s="10">
        <v>2338.8863340999901</v>
      </c>
      <c r="E507" t="s">
        <v>11</v>
      </c>
    </row>
    <row r="508" spans="1:5" x14ac:dyDescent="0.25">
      <c r="A508" t="s">
        <v>16</v>
      </c>
      <c r="B508" t="s">
        <v>28</v>
      </c>
      <c r="C508">
        <v>2046</v>
      </c>
      <c r="D508" s="10">
        <v>2362.5534561999998</v>
      </c>
      <c r="E508" t="s">
        <v>11</v>
      </c>
    </row>
    <row r="509" spans="1:5" x14ac:dyDescent="0.25">
      <c r="A509" t="s">
        <v>16</v>
      </c>
      <c r="B509" t="s">
        <v>28</v>
      </c>
      <c r="C509">
        <v>2047</v>
      </c>
      <c r="D509" s="10">
        <v>2380.4570804999998</v>
      </c>
      <c r="E509" t="s">
        <v>11</v>
      </c>
    </row>
    <row r="510" spans="1:5" x14ac:dyDescent="0.25">
      <c r="A510" t="s">
        <v>16</v>
      </c>
      <c r="B510" t="s">
        <v>28</v>
      </c>
      <c r="C510">
        <v>2048</v>
      </c>
      <c r="D510" s="10">
        <v>2395.4216154000001</v>
      </c>
      <c r="E510" t="s">
        <v>11</v>
      </c>
    </row>
    <row r="511" spans="1:5" x14ac:dyDescent="0.25">
      <c r="A511" t="s">
        <v>16</v>
      </c>
      <c r="B511" t="s">
        <v>28</v>
      </c>
      <c r="C511">
        <v>2049</v>
      </c>
      <c r="D511" s="10">
        <v>2408.9153130999998</v>
      </c>
      <c r="E511" t="s">
        <v>11</v>
      </c>
    </row>
    <row r="512" spans="1:5" x14ac:dyDescent="0.25">
      <c r="A512" t="s">
        <v>16</v>
      </c>
      <c r="B512" t="s">
        <v>28</v>
      </c>
      <c r="C512">
        <v>2050</v>
      </c>
      <c r="D512" s="10">
        <v>2420.6304148999998</v>
      </c>
      <c r="E512" t="s">
        <v>11</v>
      </c>
    </row>
    <row r="513" spans="1:5" x14ac:dyDescent="0.25">
      <c r="A513" t="s">
        <v>16</v>
      </c>
      <c r="B513" t="s">
        <v>128</v>
      </c>
      <c r="C513">
        <v>2005</v>
      </c>
      <c r="D513" s="10">
        <v>918.88779999999997</v>
      </c>
      <c r="E513" t="s">
        <v>11</v>
      </c>
    </row>
    <row r="514" spans="1:5" x14ac:dyDescent="0.25">
      <c r="A514" t="s">
        <v>16</v>
      </c>
      <c r="B514" t="s">
        <v>128</v>
      </c>
      <c r="C514">
        <v>2006</v>
      </c>
      <c r="D514" s="10">
        <v>876.36249999999995</v>
      </c>
      <c r="E514" t="s">
        <v>11</v>
      </c>
    </row>
    <row r="515" spans="1:5" x14ac:dyDescent="0.25">
      <c r="A515" t="s">
        <v>16</v>
      </c>
      <c r="B515" t="s">
        <v>128</v>
      </c>
      <c r="C515">
        <v>2007</v>
      </c>
      <c r="D515" s="10">
        <v>879.4751</v>
      </c>
      <c r="E515" t="s">
        <v>11</v>
      </c>
    </row>
    <row r="516" spans="1:5" x14ac:dyDescent="0.25">
      <c r="A516" t="s">
        <v>16</v>
      </c>
      <c r="B516" t="s">
        <v>128</v>
      </c>
      <c r="C516">
        <v>2008</v>
      </c>
      <c r="D516" s="10">
        <v>826.21569999999997</v>
      </c>
      <c r="E516" t="s">
        <v>11</v>
      </c>
    </row>
    <row r="517" spans="1:5" x14ac:dyDescent="0.25">
      <c r="A517" t="s">
        <v>16</v>
      </c>
      <c r="B517" t="s">
        <v>128</v>
      </c>
      <c r="C517">
        <v>2009</v>
      </c>
      <c r="D517" s="10">
        <v>737.53319999999997</v>
      </c>
      <c r="E517" t="s">
        <v>11</v>
      </c>
    </row>
    <row r="518" spans="1:5" x14ac:dyDescent="0.25">
      <c r="A518" t="s">
        <v>16</v>
      </c>
      <c r="B518" t="s">
        <v>128</v>
      </c>
      <c r="C518">
        <v>2010</v>
      </c>
      <c r="D518" s="10">
        <v>937.15089999999998</v>
      </c>
      <c r="E518" t="s">
        <v>11</v>
      </c>
    </row>
    <row r="519" spans="1:5" x14ac:dyDescent="0.25">
      <c r="A519" t="s">
        <v>16</v>
      </c>
      <c r="B519" t="s">
        <v>128</v>
      </c>
      <c r="C519">
        <v>2011</v>
      </c>
      <c r="D519" s="10">
        <v>948.12180000000001</v>
      </c>
      <c r="E519" t="s">
        <v>11</v>
      </c>
    </row>
    <row r="520" spans="1:5" x14ac:dyDescent="0.25">
      <c r="A520" t="s">
        <v>16</v>
      </c>
      <c r="B520" t="s">
        <v>128</v>
      </c>
      <c r="C520">
        <v>2012</v>
      </c>
      <c r="D520" s="10">
        <v>961.95079999999996</v>
      </c>
      <c r="E520" t="s">
        <v>11</v>
      </c>
    </row>
    <row r="521" spans="1:5" x14ac:dyDescent="0.25">
      <c r="A521" t="s">
        <v>16</v>
      </c>
      <c r="B521" t="s">
        <v>128</v>
      </c>
      <c r="C521">
        <v>2013</v>
      </c>
      <c r="D521" s="10">
        <v>1016.7817</v>
      </c>
      <c r="E521" t="s">
        <v>11</v>
      </c>
    </row>
    <row r="522" spans="1:5" x14ac:dyDescent="0.25">
      <c r="A522" t="s">
        <v>16</v>
      </c>
      <c r="B522" t="s">
        <v>128</v>
      </c>
      <c r="C522">
        <v>2014</v>
      </c>
      <c r="D522" s="10">
        <v>1029.9122</v>
      </c>
      <c r="E522" t="s">
        <v>11</v>
      </c>
    </row>
    <row r="523" spans="1:5" x14ac:dyDescent="0.25">
      <c r="A523" t="s">
        <v>16</v>
      </c>
      <c r="B523" t="s">
        <v>128</v>
      </c>
      <c r="C523">
        <v>2015</v>
      </c>
      <c r="D523" s="10">
        <v>1120.4675</v>
      </c>
      <c r="E523" t="s">
        <v>11</v>
      </c>
    </row>
    <row r="524" spans="1:5" x14ac:dyDescent="0.25">
      <c r="A524" t="s">
        <v>16</v>
      </c>
      <c r="B524" t="s">
        <v>128</v>
      </c>
      <c r="C524">
        <v>2016</v>
      </c>
      <c r="D524" s="10">
        <v>930.06330000000003</v>
      </c>
      <c r="E524" t="s">
        <v>11</v>
      </c>
    </row>
    <row r="525" spans="1:5" x14ac:dyDescent="0.25">
      <c r="A525" t="s">
        <v>16</v>
      </c>
      <c r="B525" t="s">
        <v>128</v>
      </c>
      <c r="C525">
        <v>2017</v>
      </c>
      <c r="D525" s="10">
        <v>943.08339999999998</v>
      </c>
      <c r="E525" t="s">
        <v>11</v>
      </c>
    </row>
    <row r="526" spans="1:5" x14ac:dyDescent="0.25">
      <c r="A526" t="s">
        <v>16</v>
      </c>
      <c r="B526" t="s">
        <v>128</v>
      </c>
      <c r="C526">
        <v>2018</v>
      </c>
      <c r="D526" s="10">
        <v>1012.4082</v>
      </c>
      <c r="E526" t="s">
        <v>11</v>
      </c>
    </row>
    <row r="527" spans="1:5" x14ac:dyDescent="0.25">
      <c r="A527" t="s">
        <v>16</v>
      </c>
      <c r="B527" t="s">
        <v>128</v>
      </c>
      <c r="C527">
        <v>2019</v>
      </c>
      <c r="D527" s="10">
        <v>1005.0282</v>
      </c>
      <c r="E527" t="s">
        <v>11</v>
      </c>
    </row>
    <row r="528" spans="1:5" x14ac:dyDescent="0.25">
      <c r="A528" t="s">
        <v>16</v>
      </c>
      <c r="B528" t="s">
        <v>128</v>
      </c>
      <c r="C528">
        <v>2020</v>
      </c>
      <c r="D528" s="10">
        <v>968.57520154167798</v>
      </c>
      <c r="E528" t="s">
        <v>11</v>
      </c>
    </row>
    <row r="529" spans="1:5" x14ac:dyDescent="0.25">
      <c r="A529" t="s">
        <v>16</v>
      </c>
      <c r="B529" t="s">
        <v>128</v>
      </c>
      <c r="C529">
        <v>2021</v>
      </c>
      <c r="D529" s="10">
        <v>1016.13934926425</v>
      </c>
      <c r="E529" t="s">
        <v>11</v>
      </c>
    </row>
    <row r="530" spans="1:5" x14ac:dyDescent="0.25">
      <c r="A530" t="s">
        <v>16</v>
      </c>
      <c r="B530" t="s">
        <v>128</v>
      </c>
      <c r="C530">
        <v>2022</v>
      </c>
      <c r="D530" s="10">
        <v>1150.09617201385</v>
      </c>
      <c r="E530" t="s">
        <v>11</v>
      </c>
    </row>
    <row r="531" spans="1:5" x14ac:dyDescent="0.25">
      <c r="A531" t="s">
        <v>16</v>
      </c>
      <c r="B531" t="s">
        <v>128</v>
      </c>
      <c r="C531">
        <v>2023</v>
      </c>
      <c r="D531" s="10">
        <v>1197.53579969716</v>
      </c>
      <c r="E531" t="s">
        <v>11</v>
      </c>
    </row>
    <row r="532" spans="1:5" x14ac:dyDescent="0.25">
      <c r="A532" t="s">
        <v>16</v>
      </c>
      <c r="B532" t="s">
        <v>128</v>
      </c>
      <c r="C532">
        <v>2024</v>
      </c>
      <c r="D532" s="10">
        <v>1248.0940255354301</v>
      </c>
      <c r="E532" t="s">
        <v>11</v>
      </c>
    </row>
    <row r="533" spans="1:5" x14ac:dyDescent="0.25">
      <c r="A533" t="s">
        <v>16</v>
      </c>
      <c r="B533" t="s">
        <v>128</v>
      </c>
      <c r="C533">
        <v>2025</v>
      </c>
      <c r="D533" s="10">
        <v>1270.16230782756</v>
      </c>
      <c r="E533" t="s">
        <v>11</v>
      </c>
    </row>
    <row r="534" spans="1:5" x14ac:dyDescent="0.25">
      <c r="A534" t="s">
        <v>16</v>
      </c>
      <c r="B534" t="s">
        <v>128</v>
      </c>
      <c r="C534">
        <v>2026</v>
      </c>
      <c r="D534" s="10">
        <v>1315.03494969448</v>
      </c>
      <c r="E534" t="s">
        <v>11</v>
      </c>
    </row>
    <row r="535" spans="1:5" x14ac:dyDescent="0.25">
      <c r="A535" t="s">
        <v>16</v>
      </c>
      <c r="B535" t="s">
        <v>128</v>
      </c>
      <c r="C535">
        <v>2027</v>
      </c>
      <c r="D535" s="10">
        <v>1372.65556560041</v>
      </c>
      <c r="E535" t="s">
        <v>11</v>
      </c>
    </row>
    <row r="536" spans="1:5" x14ac:dyDescent="0.25">
      <c r="A536" t="s">
        <v>16</v>
      </c>
      <c r="B536" t="s">
        <v>128</v>
      </c>
      <c r="C536">
        <v>2028</v>
      </c>
      <c r="D536" s="10">
        <v>1435.8040106143401</v>
      </c>
      <c r="E536" t="s">
        <v>11</v>
      </c>
    </row>
    <row r="537" spans="1:5" x14ac:dyDescent="0.25">
      <c r="A537" t="s">
        <v>16</v>
      </c>
      <c r="B537" t="s">
        <v>128</v>
      </c>
      <c r="C537">
        <v>2029</v>
      </c>
      <c r="D537" s="10">
        <v>1545.7641769162601</v>
      </c>
      <c r="E537" t="s">
        <v>11</v>
      </c>
    </row>
    <row r="538" spans="1:5" x14ac:dyDescent="0.25">
      <c r="A538" t="s">
        <v>16</v>
      </c>
      <c r="B538" t="s">
        <v>128</v>
      </c>
      <c r="C538">
        <v>2030</v>
      </c>
      <c r="D538" s="10">
        <v>1636.9255097431901</v>
      </c>
      <c r="E538" t="s">
        <v>11</v>
      </c>
    </row>
    <row r="539" spans="1:5" x14ac:dyDescent="0.25">
      <c r="A539" t="s">
        <v>16</v>
      </c>
      <c r="B539" t="s">
        <v>128</v>
      </c>
      <c r="C539">
        <v>2031</v>
      </c>
      <c r="D539" s="10">
        <v>1819.35259513555</v>
      </c>
      <c r="E539" t="s">
        <v>11</v>
      </c>
    </row>
    <row r="540" spans="1:5" x14ac:dyDescent="0.25">
      <c r="A540" t="s">
        <v>16</v>
      </c>
      <c r="B540" t="s">
        <v>128</v>
      </c>
      <c r="C540">
        <v>2032</v>
      </c>
      <c r="D540" s="10">
        <v>2026.6019103289</v>
      </c>
      <c r="E540" t="s">
        <v>11</v>
      </c>
    </row>
    <row r="541" spans="1:5" x14ac:dyDescent="0.25">
      <c r="A541" t="s">
        <v>16</v>
      </c>
      <c r="B541" t="s">
        <v>128</v>
      </c>
      <c r="C541">
        <v>2033</v>
      </c>
      <c r="D541" s="10">
        <v>2186.1729010102599</v>
      </c>
      <c r="E541" t="s">
        <v>11</v>
      </c>
    </row>
    <row r="542" spans="1:5" x14ac:dyDescent="0.25">
      <c r="A542" t="s">
        <v>16</v>
      </c>
      <c r="B542" t="s">
        <v>128</v>
      </c>
      <c r="C542">
        <v>2034</v>
      </c>
      <c r="D542" s="10">
        <v>2337.7179894546198</v>
      </c>
      <c r="E542" t="s">
        <v>11</v>
      </c>
    </row>
    <row r="543" spans="1:5" x14ac:dyDescent="0.25">
      <c r="A543" t="s">
        <v>16</v>
      </c>
      <c r="B543" t="s">
        <v>128</v>
      </c>
      <c r="C543">
        <v>2035</v>
      </c>
      <c r="D543" s="10">
        <v>2457.6382863499798</v>
      </c>
      <c r="E543" t="s">
        <v>11</v>
      </c>
    </row>
    <row r="544" spans="1:5" x14ac:dyDescent="0.25">
      <c r="A544" t="s">
        <v>16</v>
      </c>
      <c r="B544" t="s">
        <v>128</v>
      </c>
      <c r="C544">
        <v>2036</v>
      </c>
      <c r="D544" s="10">
        <v>2576.58883320633</v>
      </c>
      <c r="E544" t="s">
        <v>11</v>
      </c>
    </row>
    <row r="545" spans="1:5" x14ac:dyDescent="0.25">
      <c r="A545" t="s">
        <v>16</v>
      </c>
      <c r="B545" t="s">
        <v>128</v>
      </c>
      <c r="C545">
        <v>2037</v>
      </c>
      <c r="D545" s="10">
        <v>2695.53576336469</v>
      </c>
      <c r="E545" t="s">
        <v>11</v>
      </c>
    </row>
    <row r="546" spans="1:5" x14ac:dyDescent="0.25">
      <c r="A546" t="s">
        <v>16</v>
      </c>
      <c r="B546" t="s">
        <v>128</v>
      </c>
      <c r="C546">
        <v>2038</v>
      </c>
      <c r="D546" s="10">
        <v>2815.7702276570499</v>
      </c>
      <c r="E546" t="s">
        <v>11</v>
      </c>
    </row>
    <row r="547" spans="1:5" x14ac:dyDescent="0.25">
      <c r="A547" t="s">
        <v>16</v>
      </c>
      <c r="B547" t="s">
        <v>128</v>
      </c>
      <c r="C547">
        <v>2039</v>
      </c>
      <c r="D547" s="10">
        <v>2935.5854789294099</v>
      </c>
      <c r="E547" t="s">
        <v>11</v>
      </c>
    </row>
    <row r="548" spans="1:5" x14ac:dyDescent="0.25">
      <c r="A548" t="s">
        <v>16</v>
      </c>
      <c r="B548" t="s">
        <v>128</v>
      </c>
      <c r="C548">
        <v>2040</v>
      </c>
      <c r="D548" s="10">
        <v>3052.4165849227602</v>
      </c>
      <c r="E548" t="s">
        <v>11</v>
      </c>
    </row>
    <row r="549" spans="1:5" x14ac:dyDescent="0.25">
      <c r="A549" t="s">
        <v>16</v>
      </c>
      <c r="B549" t="s">
        <v>128</v>
      </c>
      <c r="C549">
        <v>2041</v>
      </c>
      <c r="D549" s="10">
        <v>3221.49714173251</v>
      </c>
      <c r="E549" t="s">
        <v>11</v>
      </c>
    </row>
    <row r="550" spans="1:5" x14ac:dyDescent="0.25">
      <c r="A550" t="s">
        <v>16</v>
      </c>
      <c r="B550" t="s">
        <v>128</v>
      </c>
      <c r="C550">
        <v>2042</v>
      </c>
      <c r="D550" s="10">
        <v>3388.6891483182499</v>
      </c>
      <c r="E550" t="s">
        <v>11</v>
      </c>
    </row>
    <row r="551" spans="1:5" x14ac:dyDescent="0.25">
      <c r="A551" t="s">
        <v>16</v>
      </c>
      <c r="B551" t="s">
        <v>128</v>
      </c>
      <c r="C551">
        <v>2043</v>
      </c>
      <c r="D551" s="10">
        <v>3551.9750082810001</v>
      </c>
      <c r="E551" t="s">
        <v>11</v>
      </c>
    </row>
    <row r="552" spans="1:5" x14ac:dyDescent="0.25">
      <c r="A552" t="s">
        <v>16</v>
      </c>
      <c r="B552" t="s">
        <v>128</v>
      </c>
      <c r="C552">
        <v>2044</v>
      </c>
      <c r="D552" s="10">
        <v>3710.5586360427301</v>
      </c>
      <c r="E552" t="s">
        <v>11</v>
      </c>
    </row>
    <row r="553" spans="1:5" x14ac:dyDescent="0.25">
      <c r="A553" t="s">
        <v>16</v>
      </c>
      <c r="B553" t="s">
        <v>128</v>
      </c>
      <c r="C553">
        <v>2045</v>
      </c>
      <c r="D553" s="10">
        <v>3865.42784495247</v>
      </c>
      <c r="E553" t="s">
        <v>11</v>
      </c>
    </row>
    <row r="554" spans="1:5" x14ac:dyDescent="0.25">
      <c r="A554" t="s">
        <v>16</v>
      </c>
      <c r="B554" t="s">
        <v>128</v>
      </c>
      <c r="C554">
        <v>2046</v>
      </c>
      <c r="D554" s="10">
        <v>4009.2350234492301</v>
      </c>
      <c r="E554" t="s">
        <v>11</v>
      </c>
    </row>
    <row r="555" spans="1:5" x14ac:dyDescent="0.25">
      <c r="A555" t="s">
        <v>16</v>
      </c>
      <c r="B555" t="s">
        <v>128</v>
      </c>
      <c r="C555">
        <v>2047</v>
      </c>
      <c r="D555" s="10">
        <v>4148.2456637059704</v>
      </c>
      <c r="E555" t="s">
        <v>11</v>
      </c>
    </row>
    <row r="556" spans="1:5" x14ac:dyDescent="0.25">
      <c r="A556" t="s">
        <v>16</v>
      </c>
      <c r="B556" t="s">
        <v>128</v>
      </c>
      <c r="C556">
        <v>2048</v>
      </c>
      <c r="D556" s="10">
        <v>4281.1440430877001</v>
      </c>
      <c r="E556" t="s">
        <v>11</v>
      </c>
    </row>
    <row r="557" spans="1:5" x14ac:dyDescent="0.25">
      <c r="A557" t="s">
        <v>16</v>
      </c>
      <c r="B557" t="s">
        <v>128</v>
      </c>
      <c r="C557">
        <v>2049</v>
      </c>
      <c r="D557" s="10">
        <v>4411.7383969434604</v>
      </c>
      <c r="E557" t="s">
        <v>11</v>
      </c>
    </row>
    <row r="558" spans="1:5" x14ac:dyDescent="0.25">
      <c r="A558" t="s">
        <v>16</v>
      </c>
      <c r="B558" t="s">
        <v>128</v>
      </c>
      <c r="C558">
        <v>2050</v>
      </c>
      <c r="D558" s="10">
        <v>4547.9523628992001</v>
      </c>
      <c r="E558" t="s">
        <v>11</v>
      </c>
    </row>
    <row r="559" spans="1:5" x14ac:dyDescent="0.25">
      <c r="A559" t="s">
        <v>17</v>
      </c>
      <c r="B559" t="s">
        <v>103</v>
      </c>
      <c r="C559">
        <v>2005</v>
      </c>
      <c r="D559" s="10">
        <v>3666.3137999999999</v>
      </c>
      <c r="E559" t="s">
        <v>11</v>
      </c>
    </row>
    <row r="560" spans="1:5" x14ac:dyDescent="0.25">
      <c r="A560" t="s">
        <v>17</v>
      </c>
      <c r="B560" t="s">
        <v>103</v>
      </c>
      <c r="C560">
        <v>2006</v>
      </c>
      <c r="D560" s="10">
        <v>3670.3507</v>
      </c>
      <c r="E560" t="s">
        <v>11</v>
      </c>
    </row>
    <row r="561" spans="1:5" x14ac:dyDescent="0.25">
      <c r="A561" t="s">
        <v>17</v>
      </c>
      <c r="B561" t="s">
        <v>103</v>
      </c>
      <c r="C561">
        <v>2007</v>
      </c>
      <c r="D561" s="10">
        <v>3894.0904</v>
      </c>
      <c r="E561" t="s">
        <v>11</v>
      </c>
    </row>
    <row r="562" spans="1:5" x14ac:dyDescent="0.25">
      <c r="A562" t="s">
        <v>17</v>
      </c>
      <c r="B562" t="s">
        <v>103</v>
      </c>
      <c r="C562">
        <v>2008</v>
      </c>
      <c r="D562" s="10">
        <v>3914.5259000000001</v>
      </c>
      <c r="E562" t="s">
        <v>11</v>
      </c>
    </row>
    <row r="563" spans="1:5" x14ac:dyDescent="0.25">
      <c r="A563" t="s">
        <v>17</v>
      </c>
      <c r="B563" t="s">
        <v>103</v>
      </c>
      <c r="C563">
        <v>2009</v>
      </c>
      <c r="D563" s="10">
        <v>3804.5918000000001</v>
      </c>
      <c r="E563" t="s">
        <v>11</v>
      </c>
    </row>
    <row r="564" spans="1:5" x14ac:dyDescent="0.25">
      <c r="A564" t="s">
        <v>17</v>
      </c>
      <c r="B564" t="s">
        <v>103</v>
      </c>
      <c r="C564">
        <v>2010</v>
      </c>
      <c r="D564" s="10">
        <v>3945.5841</v>
      </c>
      <c r="E564" t="s">
        <v>11</v>
      </c>
    </row>
    <row r="565" spans="1:5" x14ac:dyDescent="0.25">
      <c r="A565" t="s">
        <v>17</v>
      </c>
      <c r="B565" t="s">
        <v>103</v>
      </c>
      <c r="C565">
        <v>2011</v>
      </c>
      <c r="D565" s="10">
        <v>4239.9723000000004</v>
      </c>
      <c r="E565" t="s">
        <v>11</v>
      </c>
    </row>
    <row r="566" spans="1:5" x14ac:dyDescent="0.25">
      <c r="A566" t="s">
        <v>17</v>
      </c>
      <c r="B566" t="s">
        <v>103</v>
      </c>
      <c r="C566">
        <v>2012</v>
      </c>
      <c r="D566" s="10">
        <v>4328.1174000000001</v>
      </c>
      <c r="E566" t="s">
        <v>11</v>
      </c>
    </row>
    <row r="567" spans="1:5" x14ac:dyDescent="0.25">
      <c r="A567" t="s">
        <v>17</v>
      </c>
      <c r="B567" t="s">
        <v>103</v>
      </c>
      <c r="C567">
        <v>2013</v>
      </c>
      <c r="D567" s="10">
        <v>4498.7447000000002</v>
      </c>
      <c r="E567" t="s">
        <v>11</v>
      </c>
    </row>
    <row r="568" spans="1:5" x14ac:dyDescent="0.25">
      <c r="A568" t="s">
        <v>17</v>
      </c>
      <c r="B568" t="s">
        <v>103</v>
      </c>
      <c r="C568">
        <v>2014</v>
      </c>
      <c r="D568" s="10">
        <v>4569.9282000000003</v>
      </c>
      <c r="E568" t="s">
        <v>11</v>
      </c>
    </row>
    <row r="569" spans="1:5" x14ac:dyDescent="0.25">
      <c r="A569" t="s">
        <v>17</v>
      </c>
      <c r="B569" t="s">
        <v>103</v>
      </c>
      <c r="C569">
        <v>2015</v>
      </c>
      <c r="D569" s="10">
        <v>4759.9022000000004</v>
      </c>
      <c r="E569" t="s">
        <v>11</v>
      </c>
    </row>
    <row r="570" spans="1:5" x14ac:dyDescent="0.25">
      <c r="A570" t="s">
        <v>17</v>
      </c>
      <c r="B570" t="s">
        <v>103</v>
      </c>
      <c r="C570">
        <v>2016</v>
      </c>
      <c r="D570" s="10">
        <v>4607.2025000000003</v>
      </c>
      <c r="E570" t="s">
        <v>11</v>
      </c>
    </row>
    <row r="571" spans="1:5" x14ac:dyDescent="0.25">
      <c r="A571" t="s">
        <v>17</v>
      </c>
      <c r="B571" t="s">
        <v>103</v>
      </c>
      <c r="C571">
        <v>2017</v>
      </c>
      <c r="D571" s="10">
        <v>4741.0187999999998</v>
      </c>
      <c r="E571" t="s">
        <v>11</v>
      </c>
    </row>
    <row r="572" spans="1:5" x14ac:dyDescent="0.25">
      <c r="A572" t="s">
        <v>17</v>
      </c>
      <c r="B572" t="s">
        <v>103</v>
      </c>
      <c r="C572">
        <v>2018</v>
      </c>
      <c r="D572" s="10">
        <v>5084.5691999999999</v>
      </c>
      <c r="E572" t="s">
        <v>11</v>
      </c>
    </row>
    <row r="573" spans="1:5" x14ac:dyDescent="0.25">
      <c r="A573" t="s">
        <v>17</v>
      </c>
      <c r="B573" t="s">
        <v>103</v>
      </c>
      <c r="C573">
        <v>2019</v>
      </c>
      <c r="D573" s="10">
        <v>4992.9080999999996</v>
      </c>
      <c r="E573" t="s">
        <v>11</v>
      </c>
    </row>
    <row r="574" spans="1:5" x14ac:dyDescent="0.25">
      <c r="A574" t="s">
        <v>17</v>
      </c>
      <c r="B574" t="s">
        <v>103</v>
      </c>
      <c r="C574">
        <v>2020</v>
      </c>
      <c r="D574" s="10">
        <v>4779.8530613573903</v>
      </c>
      <c r="E574" t="s">
        <v>11</v>
      </c>
    </row>
    <row r="575" spans="1:5" x14ac:dyDescent="0.25">
      <c r="A575" t="s">
        <v>17</v>
      </c>
      <c r="B575" t="s">
        <v>103</v>
      </c>
      <c r="C575">
        <v>2021</v>
      </c>
      <c r="D575" s="10">
        <v>5018.7914653637299</v>
      </c>
      <c r="E575" t="s">
        <v>11</v>
      </c>
    </row>
    <row r="576" spans="1:5" x14ac:dyDescent="0.25">
      <c r="A576" t="s">
        <v>17</v>
      </c>
      <c r="B576" t="s">
        <v>103</v>
      </c>
      <c r="C576">
        <v>2022</v>
      </c>
      <c r="D576" s="10">
        <v>5167.8041310889203</v>
      </c>
      <c r="E576" t="s">
        <v>11</v>
      </c>
    </row>
    <row r="577" spans="1:5" x14ac:dyDescent="0.25">
      <c r="A577" t="s">
        <v>17</v>
      </c>
      <c r="B577" t="s">
        <v>103</v>
      </c>
      <c r="C577">
        <v>2023</v>
      </c>
      <c r="D577" s="10">
        <v>5438.9363782</v>
      </c>
      <c r="E577" t="s">
        <v>11</v>
      </c>
    </row>
    <row r="578" spans="1:5" x14ac:dyDescent="0.25">
      <c r="A578" t="s">
        <v>17</v>
      </c>
      <c r="B578" t="s">
        <v>103</v>
      </c>
      <c r="C578">
        <v>2024</v>
      </c>
      <c r="D578" s="10">
        <v>5477.8445099999999</v>
      </c>
      <c r="E578" t="s">
        <v>11</v>
      </c>
    </row>
    <row r="579" spans="1:5" x14ac:dyDescent="0.25">
      <c r="A579" t="s">
        <v>17</v>
      </c>
      <c r="B579" t="s">
        <v>103</v>
      </c>
      <c r="C579">
        <v>2025</v>
      </c>
      <c r="D579" s="10">
        <v>5370.8104359999998</v>
      </c>
      <c r="E579" t="s">
        <v>11</v>
      </c>
    </row>
    <row r="580" spans="1:5" x14ac:dyDescent="0.25">
      <c r="A580" t="s">
        <v>17</v>
      </c>
      <c r="B580" t="s">
        <v>103</v>
      </c>
      <c r="C580">
        <v>2026</v>
      </c>
      <c r="D580" s="10">
        <v>5375.4874358999996</v>
      </c>
      <c r="E580" t="s">
        <v>11</v>
      </c>
    </row>
    <row r="581" spans="1:5" x14ac:dyDescent="0.25">
      <c r="A581" t="s">
        <v>17</v>
      </c>
      <c r="B581" t="s">
        <v>103</v>
      </c>
      <c r="C581">
        <v>2027</v>
      </c>
      <c r="D581" s="10">
        <v>5378.3468953000001</v>
      </c>
      <c r="E581" t="s">
        <v>11</v>
      </c>
    </row>
    <row r="582" spans="1:5" x14ac:dyDescent="0.25">
      <c r="A582" t="s">
        <v>17</v>
      </c>
      <c r="B582" t="s">
        <v>103</v>
      </c>
      <c r="C582">
        <v>2028</v>
      </c>
      <c r="D582" s="10">
        <v>5330.9205996000001</v>
      </c>
      <c r="E582" t="s">
        <v>11</v>
      </c>
    </row>
    <row r="583" spans="1:5" x14ac:dyDescent="0.25">
      <c r="A583" t="s">
        <v>17</v>
      </c>
      <c r="B583" t="s">
        <v>103</v>
      </c>
      <c r="C583">
        <v>2029</v>
      </c>
      <c r="D583" s="10">
        <v>5353.5938002000003</v>
      </c>
      <c r="E583" t="s">
        <v>11</v>
      </c>
    </row>
    <row r="584" spans="1:5" x14ac:dyDescent="0.25">
      <c r="A584" t="s">
        <v>17</v>
      </c>
      <c r="B584" t="s">
        <v>103</v>
      </c>
      <c r="C584">
        <v>2030</v>
      </c>
      <c r="D584" s="10">
        <v>5329.5806542999999</v>
      </c>
      <c r="E584" t="s">
        <v>11</v>
      </c>
    </row>
    <row r="585" spans="1:5" x14ac:dyDescent="0.25">
      <c r="A585" t="s">
        <v>17</v>
      </c>
      <c r="B585" t="s">
        <v>103</v>
      </c>
      <c r="C585">
        <v>2031</v>
      </c>
      <c r="D585" s="10">
        <v>5315.9363319000004</v>
      </c>
      <c r="E585" t="s">
        <v>11</v>
      </c>
    </row>
    <row r="586" spans="1:5" x14ac:dyDescent="0.25">
      <c r="A586" t="s">
        <v>17</v>
      </c>
      <c r="B586" t="s">
        <v>103</v>
      </c>
      <c r="C586">
        <v>2032</v>
      </c>
      <c r="D586" s="10">
        <v>5296.0597040000002</v>
      </c>
      <c r="E586" t="s">
        <v>11</v>
      </c>
    </row>
    <row r="587" spans="1:5" x14ac:dyDescent="0.25">
      <c r="A587" t="s">
        <v>17</v>
      </c>
      <c r="B587" t="s">
        <v>103</v>
      </c>
      <c r="C587">
        <v>2033</v>
      </c>
      <c r="D587" s="10">
        <v>5290.7737610000004</v>
      </c>
      <c r="E587" t="s">
        <v>11</v>
      </c>
    </row>
    <row r="588" spans="1:5" x14ac:dyDescent="0.25">
      <c r="A588" t="s">
        <v>17</v>
      </c>
      <c r="B588" t="s">
        <v>103</v>
      </c>
      <c r="C588">
        <v>2034</v>
      </c>
      <c r="D588" s="10">
        <v>5262.4268691999996</v>
      </c>
      <c r="E588" t="s">
        <v>11</v>
      </c>
    </row>
    <row r="589" spans="1:5" x14ac:dyDescent="0.25">
      <c r="A589" t="s">
        <v>17</v>
      </c>
      <c r="B589" t="s">
        <v>103</v>
      </c>
      <c r="C589">
        <v>2035</v>
      </c>
      <c r="D589" s="10">
        <v>5225.9053314000003</v>
      </c>
      <c r="E589" t="s">
        <v>11</v>
      </c>
    </row>
    <row r="590" spans="1:5" x14ac:dyDescent="0.25">
      <c r="A590" t="s">
        <v>17</v>
      </c>
      <c r="B590" t="s">
        <v>103</v>
      </c>
      <c r="C590">
        <v>2036</v>
      </c>
      <c r="D590" s="10">
        <v>5181.8204677000003</v>
      </c>
      <c r="E590" t="s">
        <v>11</v>
      </c>
    </row>
    <row r="591" spans="1:5" x14ac:dyDescent="0.25">
      <c r="A591" t="s">
        <v>17</v>
      </c>
      <c r="B591" t="s">
        <v>103</v>
      </c>
      <c r="C591">
        <v>2037</v>
      </c>
      <c r="D591" s="10">
        <v>5141.0857292999999</v>
      </c>
      <c r="E591" t="s">
        <v>11</v>
      </c>
    </row>
    <row r="592" spans="1:5" x14ac:dyDescent="0.25">
      <c r="A592" t="s">
        <v>17</v>
      </c>
      <c r="B592" t="s">
        <v>103</v>
      </c>
      <c r="C592">
        <v>2038</v>
      </c>
      <c r="D592" s="10">
        <v>5109.1750419999998</v>
      </c>
      <c r="E592" t="s">
        <v>11</v>
      </c>
    </row>
    <row r="593" spans="1:5" x14ac:dyDescent="0.25">
      <c r="A593" t="s">
        <v>17</v>
      </c>
      <c r="B593" t="s">
        <v>103</v>
      </c>
      <c r="C593">
        <v>2039</v>
      </c>
      <c r="D593" s="10">
        <v>5069.9058367999996</v>
      </c>
      <c r="E593" t="s">
        <v>11</v>
      </c>
    </row>
    <row r="594" spans="1:5" x14ac:dyDescent="0.25">
      <c r="A594" t="s">
        <v>17</v>
      </c>
      <c r="B594" t="s">
        <v>103</v>
      </c>
      <c r="C594">
        <v>2040</v>
      </c>
      <c r="D594" s="10">
        <v>5036.5298192999999</v>
      </c>
      <c r="E594" t="s">
        <v>11</v>
      </c>
    </row>
    <row r="595" spans="1:5" x14ac:dyDescent="0.25">
      <c r="A595" t="s">
        <v>17</v>
      </c>
      <c r="B595" t="s">
        <v>103</v>
      </c>
      <c r="C595">
        <v>2041</v>
      </c>
      <c r="D595" s="10">
        <v>4981.1858183000004</v>
      </c>
      <c r="E595" t="s">
        <v>11</v>
      </c>
    </row>
    <row r="596" spans="1:5" x14ac:dyDescent="0.25">
      <c r="A596" t="s">
        <v>17</v>
      </c>
      <c r="B596" t="s">
        <v>103</v>
      </c>
      <c r="C596">
        <v>2042</v>
      </c>
      <c r="D596" s="10">
        <v>4947.1960810999999</v>
      </c>
      <c r="E596" t="s">
        <v>11</v>
      </c>
    </row>
    <row r="597" spans="1:5" x14ac:dyDescent="0.25">
      <c r="A597" t="s">
        <v>17</v>
      </c>
      <c r="B597" t="s">
        <v>103</v>
      </c>
      <c r="C597">
        <v>2043</v>
      </c>
      <c r="D597" s="10">
        <v>4903.2089325999996</v>
      </c>
      <c r="E597" t="s">
        <v>11</v>
      </c>
    </row>
    <row r="598" spans="1:5" x14ac:dyDescent="0.25">
      <c r="A598" t="s">
        <v>17</v>
      </c>
      <c r="B598" t="s">
        <v>103</v>
      </c>
      <c r="C598">
        <v>2044</v>
      </c>
      <c r="D598" s="10">
        <v>4862.9759007000002</v>
      </c>
      <c r="E598" t="s">
        <v>11</v>
      </c>
    </row>
    <row r="599" spans="1:5" x14ac:dyDescent="0.25">
      <c r="A599" t="s">
        <v>17</v>
      </c>
      <c r="B599" t="s">
        <v>103</v>
      </c>
      <c r="C599">
        <v>2045</v>
      </c>
      <c r="D599" s="10">
        <v>4829.9451313</v>
      </c>
      <c r="E599" t="s">
        <v>11</v>
      </c>
    </row>
    <row r="600" spans="1:5" x14ac:dyDescent="0.25">
      <c r="A600" t="s">
        <v>17</v>
      </c>
      <c r="B600" t="s">
        <v>103</v>
      </c>
      <c r="C600">
        <v>2046</v>
      </c>
      <c r="D600" s="10">
        <v>4831.9761777000003</v>
      </c>
      <c r="E600" t="s">
        <v>11</v>
      </c>
    </row>
    <row r="601" spans="1:5" x14ac:dyDescent="0.25">
      <c r="A601" t="s">
        <v>17</v>
      </c>
      <c r="B601" t="s">
        <v>103</v>
      </c>
      <c r="C601">
        <v>2047</v>
      </c>
      <c r="D601" s="10">
        <v>4844.6639385999997</v>
      </c>
      <c r="E601" t="s">
        <v>11</v>
      </c>
    </row>
    <row r="602" spans="1:5" x14ac:dyDescent="0.25">
      <c r="A602" t="s">
        <v>17</v>
      </c>
      <c r="B602" t="s">
        <v>103</v>
      </c>
      <c r="C602">
        <v>2048</v>
      </c>
      <c r="D602" s="10">
        <v>4856.6815640000004</v>
      </c>
      <c r="E602" t="s">
        <v>11</v>
      </c>
    </row>
    <row r="603" spans="1:5" x14ac:dyDescent="0.25">
      <c r="A603" t="s">
        <v>17</v>
      </c>
      <c r="B603" t="s">
        <v>103</v>
      </c>
      <c r="C603">
        <v>2049</v>
      </c>
      <c r="D603" s="10">
        <v>4877.3568107999999</v>
      </c>
      <c r="E603" t="s">
        <v>11</v>
      </c>
    </row>
    <row r="604" spans="1:5" x14ac:dyDescent="0.25">
      <c r="A604" t="s">
        <v>17</v>
      </c>
      <c r="B604" t="s">
        <v>103</v>
      </c>
      <c r="C604">
        <v>2050</v>
      </c>
      <c r="D604" s="10">
        <v>4900.1306222000003</v>
      </c>
      <c r="E604" t="s">
        <v>11</v>
      </c>
    </row>
    <row r="605" spans="1:5" x14ac:dyDescent="0.25">
      <c r="A605" t="s">
        <v>17</v>
      </c>
      <c r="B605" t="s">
        <v>108</v>
      </c>
      <c r="C605">
        <v>2005</v>
      </c>
      <c r="D605" s="10">
        <v>4805.2566999999999</v>
      </c>
      <c r="E605" t="s">
        <v>11</v>
      </c>
    </row>
    <row r="606" spans="1:5" x14ac:dyDescent="0.25">
      <c r="A606" t="s">
        <v>17</v>
      </c>
      <c r="B606" t="s">
        <v>108</v>
      </c>
      <c r="C606">
        <v>2006</v>
      </c>
      <c r="D606" s="10">
        <v>4856.5870999999997</v>
      </c>
      <c r="E606" t="s">
        <v>11</v>
      </c>
    </row>
    <row r="607" spans="1:5" x14ac:dyDescent="0.25">
      <c r="A607" t="s">
        <v>17</v>
      </c>
      <c r="B607" t="s">
        <v>108</v>
      </c>
      <c r="C607">
        <v>2007</v>
      </c>
      <c r="D607" s="10">
        <v>4979.2883000000002</v>
      </c>
      <c r="E607" t="s">
        <v>11</v>
      </c>
    </row>
    <row r="608" spans="1:5" x14ac:dyDescent="0.25">
      <c r="A608" t="s">
        <v>17</v>
      </c>
      <c r="B608" t="s">
        <v>108</v>
      </c>
      <c r="C608">
        <v>2008</v>
      </c>
      <c r="D608" s="10">
        <v>4798.5430999999999</v>
      </c>
      <c r="E608" t="s">
        <v>11</v>
      </c>
    </row>
    <row r="609" spans="1:5" x14ac:dyDescent="0.25">
      <c r="A609" t="s">
        <v>17</v>
      </c>
      <c r="B609" t="s">
        <v>108</v>
      </c>
      <c r="C609">
        <v>2009</v>
      </c>
      <c r="D609" s="10">
        <v>4599.9930000000004</v>
      </c>
      <c r="E609" t="s">
        <v>11</v>
      </c>
    </row>
    <row r="610" spans="1:5" x14ac:dyDescent="0.25">
      <c r="A610" t="s">
        <v>17</v>
      </c>
      <c r="B610" t="s">
        <v>108</v>
      </c>
      <c r="C610">
        <v>2010</v>
      </c>
      <c r="D610" s="10">
        <v>4746.1432000000004</v>
      </c>
      <c r="E610" t="s">
        <v>11</v>
      </c>
    </row>
    <row r="611" spans="1:5" x14ac:dyDescent="0.25">
      <c r="A611" t="s">
        <v>17</v>
      </c>
      <c r="B611" t="s">
        <v>108</v>
      </c>
      <c r="C611">
        <v>2011</v>
      </c>
      <c r="D611" s="10">
        <v>4722.4610000000002</v>
      </c>
      <c r="E611" t="s">
        <v>11</v>
      </c>
    </row>
    <row r="612" spans="1:5" x14ac:dyDescent="0.25">
      <c r="A612" t="s">
        <v>17</v>
      </c>
      <c r="B612" t="s">
        <v>108</v>
      </c>
      <c r="C612">
        <v>2012</v>
      </c>
      <c r="D612" s="10">
        <v>4842.5766000000003</v>
      </c>
      <c r="E612" t="s">
        <v>11</v>
      </c>
    </row>
    <row r="613" spans="1:5" x14ac:dyDescent="0.25">
      <c r="A613" t="s">
        <v>17</v>
      </c>
      <c r="B613" t="s">
        <v>108</v>
      </c>
      <c r="C613">
        <v>2013</v>
      </c>
      <c r="D613" s="10">
        <v>4748.5263999999997</v>
      </c>
      <c r="E613" t="s">
        <v>11</v>
      </c>
    </row>
    <row r="614" spans="1:5" x14ac:dyDescent="0.25">
      <c r="A614" t="s">
        <v>17</v>
      </c>
      <c r="B614" t="s">
        <v>108</v>
      </c>
      <c r="C614">
        <v>2014</v>
      </c>
      <c r="D614" s="10">
        <v>4654.4201000000003</v>
      </c>
      <c r="E614" t="s">
        <v>11</v>
      </c>
    </row>
    <row r="615" spans="1:5" x14ac:dyDescent="0.25">
      <c r="A615" t="s">
        <v>17</v>
      </c>
      <c r="B615" t="s">
        <v>108</v>
      </c>
      <c r="C615">
        <v>2015</v>
      </c>
      <c r="D615" s="10">
        <v>4678.1140999999998</v>
      </c>
      <c r="E615" t="s">
        <v>11</v>
      </c>
    </row>
    <row r="616" spans="1:5" x14ac:dyDescent="0.25">
      <c r="A616" t="s">
        <v>17</v>
      </c>
      <c r="B616" t="s">
        <v>108</v>
      </c>
      <c r="C616">
        <v>2016</v>
      </c>
      <c r="D616" s="10">
        <v>4746.2583999999997</v>
      </c>
      <c r="E616" t="s">
        <v>11</v>
      </c>
    </row>
    <row r="617" spans="1:5" x14ac:dyDescent="0.25">
      <c r="A617" t="s">
        <v>17</v>
      </c>
      <c r="B617" t="s">
        <v>108</v>
      </c>
      <c r="C617">
        <v>2017</v>
      </c>
      <c r="D617" s="10">
        <v>4767.7209000000003</v>
      </c>
      <c r="E617" t="s">
        <v>11</v>
      </c>
    </row>
    <row r="618" spans="1:5" x14ac:dyDescent="0.25">
      <c r="A618" t="s">
        <v>17</v>
      </c>
      <c r="B618" t="s">
        <v>108</v>
      </c>
      <c r="C618">
        <v>2018</v>
      </c>
      <c r="D618" s="10">
        <v>4887.4495999999999</v>
      </c>
      <c r="E618" t="s">
        <v>11</v>
      </c>
    </row>
    <row r="619" spans="1:5" x14ac:dyDescent="0.25">
      <c r="A619" t="s">
        <v>17</v>
      </c>
      <c r="B619" t="s">
        <v>108</v>
      </c>
      <c r="C619">
        <v>2019</v>
      </c>
      <c r="D619" s="10">
        <v>4920.1863999999996</v>
      </c>
      <c r="E619" t="s">
        <v>11</v>
      </c>
    </row>
    <row r="620" spans="1:5" x14ac:dyDescent="0.25">
      <c r="A620" t="s">
        <v>17</v>
      </c>
      <c r="B620" t="s">
        <v>108</v>
      </c>
      <c r="C620">
        <v>2020</v>
      </c>
      <c r="D620" s="10">
        <v>4107.4115892455102</v>
      </c>
      <c r="E620" t="s">
        <v>11</v>
      </c>
    </row>
    <row r="621" spans="1:5" x14ac:dyDescent="0.25">
      <c r="A621" t="s">
        <v>17</v>
      </c>
      <c r="B621" t="s">
        <v>108</v>
      </c>
      <c r="C621">
        <v>2021</v>
      </c>
      <c r="D621" s="10">
        <v>4141.4798008390098</v>
      </c>
      <c r="E621" t="s">
        <v>11</v>
      </c>
    </row>
    <row r="622" spans="1:5" x14ac:dyDescent="0.25">
      <c r="A622" t="s">
        <v>17</v>
      </c>
      <c r="B622" t="s">
        <v>108</v>
      </c>
      <c r="C622">
        <v>2022</v>
      </c>
      <c r="D622" s="10">
        <v>4370.9260603769999</v>
      </c>
      <c r="E622" t="s">
        <v>11</v>
      </c>
    </row>
    <row r="623" spans="1:5" x14ac:dyDescent="0.25">
      <c r="A623" t="s">
        <v>17</v>
      </c>
      <c r="B623" t="s">
        <v>108</v>
      </c>
      <c r="C623">
        <v>2023</v>
      </c>
      <c r="D623" s="10">
        <v>4486.0023665400004</v>
      </c>
      <c r="E623" t="s">
        <v>11</v>
      </c>
    </row>
    <row r="624" spans="1:5" x14ac:dyDescent="0.25">
      <c r="A624" t="s">
        <v>17</v>
      </c>
      <c r="B624" t="s">
        <v>108</v>
      </c>
      <c r="C624">
        <v>2024</v>
      </c>
      <c r="D624" s="10">
        <v>4484.1096613050004</v>
      </c>
      <c r="E624" t="s">
        <v>11</v>
      </c>
    </row>
    <row r="625" spans="1:5" x14ac:dyDescent="0.25">
      <c r="A625" t="s">
        <v>17</v>
      </c>
      <c r="B625" t="s">
        <v>108</v>
      </c>
      <c r="C625">
        <v>2025</v>
      </c>
      <c r="D625" s="10">
        <v>4467.7852253359997</v>
      </c>
      <c r="E625" t="s">
        <v>11</v>
      </c>
    </row>
    <row r="626" spans="1:5" x14ac:dyDescent="0.25">
      <c r="A626" t="s">
        <v>17</v>
      </c>
      <c r="B626" t="s">
        <v>108</v>
      </c>
      <c r="C626">
        <v>2026</v>
      </c>
      <c r="D626" s="10">
        <v>4449.3152388890003</v>
      </c>
      <c r="E626" t="s">
        <v>11</v>
      </c>
    </row>
    <row r="627" spans="1:5" x14ac:dyDescent="0.25">
      <c r="A627" t="s">
        <v>17</v>
      </c>
      <c r="B627" t="s">
        <v>108</v>
      </c>
      <c r="C627">
        <v>2027</v>
      </c>
      <c r="D627" s="10">
        <v>4427.4142025709998</v>
      </c>
      <c r="E627" t="s">
        <v>11</v>
      </c>
    </row>
    <row r="628" spans="1:5" x14ac:dyDescent="0.25">
      <c r="A628" t="s">
        <v>17</v>
      </c>
      <c r="B628" t="s">
        <v>108</v>
      </c>
      <c r="C628">
        <v>2028</v>
      </c>
      <c r="D628" s="10">
        <v>4404.98755196</v>
      </c>
      <c r="E628" t="s">
        <v>11</v>
      </c>
    </row>
    <row r="629" spans="1:5" x14ac:dyDescent="0.25">
      <c r="A629" t="s">
        <v>17</v>
      </c>
      <c r="B629" t="s">
        <v>108</v>
      </c>
      <c r="C629">
        <v>2029</v>
      </c>
      <c r="D629" s="10">
        <v>4383.6706885419999</v>
      </c>
      <c r="E629" t="s">
        <v>11</v>
      </c>
    </row>
    <row r="630" spans="1:5" x14ac:dyDescent="0.25">
      <c r="A630" t="s">
        <v>17</v>
      </c>
      <c r="B630" t="s">
        <v>108</v>
      </c>
      <c r="C630">
        <v>2030</v>
      </c>
      <c r="D630" s="10">
        <v>4351.5531665090002</v>
      </c>
      <c r="E630" t="s">
        <v>11</v>
      </c>
    </row>
    <row r="631" spans="1:5" x14ac:dyDescent="0.25">
      <c r="A631" t="s">
        <v>17</v>
      </c>
      <c r="B631" t="s">
        <v>108</v>
      </c>
      <c r="C631">
        <v>2031</v>
      </c>
      <c r="D631" s="10">
        <v>4327.7108792150002</v>
      </c>
      <c r="E631" t="s">
        <v>11</v>
      </c>
    </row>
    <row r="632" spans="1:5" x14ac:dyDescent="0.25">
      <c r="A632" t="s">
        <v>17</v>
      </c>
      <c r="B632" t="s">
        <v>108</v>
      </c>
      <c r="C632">
        <v>2032</v>
      </c>
      <c r="D632" s="10">
        <v>4308.5428457460002</v>
      </c>
      <c r="E632" t="s">
        <v>11</v>
      </c>
    </row>
    <row r="633" spans="1:5" x14ac:dyDescent="0.25">
      <c r="A633" t="s">
        <v>17</v>
      </c>
      <c r="B633" t="s">
        <v>108</v>
      </c>
      <c r="C633">
        <v>2033</v>
      </c>
      <c r="D633" s="10">
        <v>4290.1790226339999</v>
      </c>
      <c r="E633" t="s">
        <v>11</v>
      </c>
    </row>
    <row r="634" spans="1:5" x14ac:dyDescent="0.25">
      <c r="A634" t="s">
        <v>17</v>
      </c>
      <c r="B634" t="s">
        <v>108</v>
      </c>
      <c r="C634">
        <v>2034</v>
      </c>
      <c r="D634" s="10">
        <v>4273.8486929439996</v>
      </c>
      <c r="E634" t="s">
        <v>11</v>
      </c>
    </row>
    <row r="635" spans="1:5" x14ac:dyDescent="0.25">
      <c r="A635" t="s">
        <v>17</v>
      </c>
      <c r="B635" t="s">
        <v>108</v>
      </c>
      <c r="C635">
        <v>2035</v>
      </c>
      <c r="D635" s="10">
        <v>4256.6239818519998</v>
      </c>
      <c r="E635" t="s">
        <v>11</v>
      </c>
    </row>
    <row r="636" spans="1:5" x14ac:dyDescent="0.25">
      <c r="A636" t="s">
        <v>17</v>
      </c>
      <c r="B636" t="s">
        <v>108</v>
      </c>
      <c r="C636">
        <v>2036</v>
      </c>
      <c r="D636" s="10">
        <v>4240.4753649470003</v>
      </c>
      <c r="E636" t="s">
        <v>11</v>
      </c>
    </row>
    <row r="637" spans="1:5" x14ac:dyDescent="0.25">
      <c r="A637" t="s">
        <v>17</v>
      </c>
      <c r="B637" t="s">
        <v>108</v>
      </c>
      <c r="C637">
        <v>2037</v>
      </c>
      <c r="D637" s="10">
        <v>4227.9982540800002</v>
      </c>
      <c r="E637" t="s">
        <v>11</v>
      </c>
    </row>
    <row r="638" spans="1:5" x14ac:dyDescent="0.25">
      <c r="A638" t="s">
        <v>17</v>
      </c>
      <c r="B638" t="s">
        <v>108</v>
      </c>
      <c r="C638">
        <v>2038</v>
      </c>
      <c r="D638" s="10">
        <v>4217.0517242779997</v>
      </c>
      <c r="E638" t="s">
        <v>11</v>
      </c>
    </row>
    <row r="639" spans="1:5" x14ac:dyDescent="0.25">
      <c r="A639" t="s">
        <v>17</v>
      </c>
      <c r="B639" t="s">
        <v>108</v>
      </c>
      <c r="C639">
        <v>2039</v>
      </c>
      <c r="D639" s="10">
        <v>4209.0769832100004</v>
      </c>
      <c r="E639" t="s">
        <v>11</v>
      </c>
    </row>
    <row r="640" spans="1:5" x14ac:dyDescent="0.25">
      <c r="A640" t="s">
        <v>17</v>
      </c>
      <c r="B640" t="s">
        <v>108</v>
      </c>
      <c r="C640">
        <v>2040</v>
      </c>
      <c r="D640" s="10">
        <v>4204.1206343169997</v>
      </c>
      <c r="E640" t="s">
        <v>11</v>
      </c>
    </row>
    <row r="641" spans="1:5" x14ac:dyDescent="0.25">
      <c r="A641" t="s">
        <v>17</v>
      </c>
      <c r="B641" t="s">
        <v>108</v>
      </c>
      <c r="C641">
        <v>2041</v>
      </c>
      <c r="D641" s="10">
        <v>4201.1754752520001</v>
      </c>
      <c r="E641" t="s">
        <v>11</v>
      </c>
    </row>
    <row r="642" spans="1:5" x14ac:dyDescent="0.25">
      <c r="A642" t="s">
        <v>17</v>
      </c>
      <c r="B642" t="s">
        <v>108</v>
      </c>
      <c r="C642">
        <v>2042</v>
      </c>
      <c r="D642" s="10">
        <v>4201.7443111430002</v>
      </c>
      <c r="E642" t="s">
        <v>11</v>
      </c>
    </row>
    <row r="643" spans="1:5" x14ac:dyDescent="0.25">
      <c r="A643" t="s">
        <v>17</v>
      </c>
      <c r="B643" t="s">
        <v>108</v>
      </c>
      <c r="C643">
        <v>2043</v>
      </c>
      <c r="D643" s="10">
        <v>4203.6119221569998</v>
      </c>
      <c r="E643" t="s">
        <v>11</v>
      </c>
    </row>
    <row r="644" spans="1:5" x14ac:dyDescent="0.25">
      <c r="A644" t="s">
        <v>17</v>
      </c>
      <c r="B644" t="s">
        <v>108</v>
      </c>
      <c r="C644">
        <v>2044</v>
      </c>
      <c r="D644" s="10">
        <v>4207.5004567010001</v>
      </c>
      <c r="E644" t="s">
        <v>11</v>
      </c>
    </row>
    <row r="645" spans="1:5" x14ac:dyDescent="0.25">
      <c r="A645" t="s">
        <v>17</v>
      </c>
      <c r="B645" t="s">
        <v>108</v>
      </c>
      <c r="C645">
        <v>2045</v>
      </c>
      <c r="D645" s="10">
        <v>4216.0217204379996</v>
      </c>
      <c r="E645" t="s">
        <v>11</v>
      </c>
    </row>
    <row r="646" spans="1:5" x14ac:dyDescent="0.25">
      <c r="A646" t="s">
        <v>17</v>
      </c>
      <c r="B646" t="s">
        <v>108</v>
      </c>
      <c r="C646">
        <v>2046</v>
      </c>
      <c r="D646" s="10">
        <v>4227.9775908499996</v>
      </c>
      <c r="E646" t="s">
        <v>11</v>
      </c>
    </row>
    <row r="647" spans="1:5" x14ac:dyDescent="0.25">
      <c r="A647" t="s">
        <v>17</v>
      </c>
      <c r="B647" t="s">
        <v>108</v>
      </c>
      <c r="C647">
        <v>2047</v>
      </c>
      <c r="D647" s="10">
        <v>4241.353024172</v>
      </c>
      <c r="E647" t="s">
        <v>11</v>
      </c>
    </row>
    <row r="648" spans="1:5" x14ac:dyDescent="0.25">
      <c r="A648" t="s">
        <v>17</v>
      </c>
      <c r="B648" t="s">
        <v>108</v>
      </c>
      <c r="C648">
        <v>2048</v>
      </c>
      <c r="D648" s="10">
        <v>4257.0986624810002</v>
      </c>
      <c r="E648" t="s">
        <v>11</v>
      </c>
    </row>
    <row r="649" spans="1:5" x14ac:dyDescent="0.25">
      <c r="A649" t="s">
        <v>17</v>
      </c>
      <c r="B649" t="s">
        <v>108</v>
      </c>
      <c r="C649">
        <v>2049</v>
      </c>
      <c r="D649" s="10">
        <v>4276.8673538410003</v>
      </c>
      <c r="E649" t="s">
        <v>11</v>
      </c>
    </row>
    <row r="650" spans="1:5" x14ac:dyDescent="0.25">
      <c r="A650" t="s">
        <v>17</v>
      </c>
      <c r="B650" t="s">
        <v>108</v>
      </c>
      <c r="C650">
        <v>2050</v>
      </c>
      <c r="D650" s="10">
        <v>4299.292335524</v>
      </c>
      <c r="E650" t="s">
        <v>11</v>
      </c>
    </row>
    <row r="651" spans="1:5" x14ac:dyDescent="0.25">
      <c r="A651" t="s">
        <v>17</v>
      </c>
      <c r="B651" t="s">
        <v>127</v>
      </c>
      <c r="C651">
        <v>2005</v>
      </c>
      <c r="D651" s="10">
        <v>1275.7371000000001</v>
      </c>
      <c r="E651" t="s">
        <v>11</v>
      </c>
    </row>
    <row r="652" spans="1:5" x14ac:dyDescent="0.25">
      <c r="A652" t="s">
        <v>17</v>
      </c>
      <c r="B652" t="s">
        <v>127</v>
      </c>
      <c r="C652">
        <v>2006</v>
      </c>
      <c r="D652" s="10">
        <v>1290.9728</v>
      </c>
      <c r="E652" t="s">
        <v>11</v>
      </c>
    </row>
    <row r="653" spans="1:5" x14ac:dyDescent="0.25">
      <c r="A653" t="s">
        <v>17</v>
      </c>
      <c r="B653" t="s">
        <v>127</v>
      </c>
      <c r="C653">
        <v>2007</v>
      </c>
      <c r="D653" s="10">
        <v>1284.896</v>
      </c>
      <c r="E653" t="s">
        <v>11</v>
      </c>
    </row>
    <row r="654" spans="1:5" x14ac:dyDescent="0.25">
      <c r="A654" t="s">
        <v>17</v>
      </c>
      <c r="B654" t="s">
        <v>127</v>
      </c>
      <c r="C654">
        <v>2008</v>
      </c>
      <c r="D654" s="10">
        <v>1150.9022</v>
      </c>
      <c r="E654" t="s">
        <v>11</v>
      </c>
    </row>
    <row r="655" spans="1:5" x14ac:dyDescent="0.25">
      <c r="A655" t="s">
        <v>17</v>
      </c>
      <c r="B655" t="s">
        <v>127</v>
      </c>
      <c r="C655">
        <v>2009</v>
      </c>
      <c r="D655" s="10">
        <v>969.19659999999999</v>
      </c>
      <c r="E655" t="s">
        <v>11</v>
      </c>
    </row>
    <row r="656" spans="1:5" x14ac:dyDescent="0.25">
      <c r="A656" t="s">
        <v>17</v>
      </c>
      <c r="B656" t="s">
        <v>127</v>
      </c>
      <c r="C656">
        <v>2010</v>
      </c>
      <c r="D656" s="10">
        <v>936.20180000000005</v>
      </c>
      <c r="E656" t="s">
        <v>11</v>
      </c>
    </row>
    <row r="657" spans="1:5" x14ac:dyDescent="0.25">
      <c r="A657" t="s">
        <v>17</v>
      </c>
      <c r="B657" t="s">
        <v>127</v>
      </c>
      <c r="C657">
        <v>2011</v>
      </c>
      <c r="D657" s="10">
        <v>905.45619999999997</v>
      </c>
      <c r="E657" t="s">
        <v>11</v>
      </c>
    </row>
    <row r="658" spans="1:5" x14ac:dyDescent="0.25">
      <c r="A658" t="s">
        <v>17</v>
      </c>
      <c r="B658" t="s">
        <v>127</v>
      </c>
      <c r="C658">
        <v>2012</v>
      </c>
      <c r="D658" s="10">
        <v>761.63900000000001</v>
      </c>
      <c r="E658" t="s">
        <v>11</v>
      </c>
    </row>
    <row r="659" spans="1:5" x14ac:dyDescent="0.25">
      <c r="A659" t="s">
        <v>17</v>
      </c>
      <c r="B659" t="s">
        <v>127</v>
      </c>
      <c r="C659">
        <v>2013</v>
      </c>
      <c r="D659" s="10">
        <v>760.87429999999995</v>
      </c>
      <c r="E659" t="s">
        <v>11</v>
      </c>
    </row>
    <row r="660" spans="1:5" x14ac:dyDescent="0.25">
      <c r="A660" t="s">
        <v>17</v>
      </c>
      <c r="B660" t="s">
        <v>127</v>
      </c>
      <c r="C660">
        <v>2014</v>
      </c>
      <c r="D660" s="10">
        <v>725.28930000000003</v>
      </c>
      <c r="E660" t="s">
        <v>11</v>
      </c>
    </row>
    <row r="661" spans="1:5" x14ac:dyDescent="0.25">
      <c r="A661" t="s">
        <v>17</v>
      </c>
      <c r="B661" t="s">
        <v>127</v>
      </c>
      <c r="C661">
        <v>2015</v>
      </c>
      <c r="D661" s="10">
        <v>732.05370000000005</v>
      </c>
      <c r="E661" t="s">
        <v>11</v>
      </c>
    </row>
    <row r="662" spans="1:5" x14ac:dyDescent="0.25">
      <c r="A662" t="s">
        <v>17</v>
      </c>
      <c r="B662" t="s">
        <v>127</v>
      </c>
      <c r="C662">
        <v>2016</v>
      </c>
      <c r="D662" s="10">
        <v>803.49620000000004</v>
      </c>
      <c r="E662" t="s">
        <v>11</v>
      </c>
    </row>
    <row r="663" spans="1:5" x14ac:dyDescent="0.25">
      <c r="A663" t="s">
        <v>17</v>
      </c>
      <c r="B663" t="s">
        <v>127</v>
      </c>
      <c r="C663">
        <v>2017</v>
      </c>
      <c r="D663" s="10">
        <v>844.82799999999997</v>
      </c>
      <c r="E663" t="s">
        <v>11</v>
      </c>
    </row>
    <row r="664" spans="1:5" x14ac:dyDescent="0.25">
      <c r="A664" t="s">
        <v>17</v>
      </c>
      <c r="B664" t="s">
        <v>127</v>
      </c>
      <c r="C664">
        <v>2018</v>
      </c>
      <c r="D664" s="10">
        <v>750.03219999999999</v>
      </c>
      <c r="E664" t="s">
        <v>11</v>
      </c>
    </row>
    <row r="665" spans="1:5" x14ac:dyDescent="0.25">
      <c r="A665" t="s">
        <v>17</v>
      </c>
      <c r="B665" t="s">
        <v>127</v>
      </c>
      <c r="C665">
        <v>2019</v>
      </c>
      <c r="D665" s="10">
        <v>714.70169999999996</v>
      </c>
      <c r="E665" t="s">
        <v>11</v>
      </c>
    </row>
    <row r="666" spans="1:5" x14ac:dyDescent="0.25">
      <c r="A666" t="s">
        <v>17</v>
      </c>
      <c r="B666" t="s">
        <v>127</v>
      </c>
      <c r="C666">
        <v>2020</v>
      </c>
      <c r="D666" s="10">
        <v>516.72425445032297</v>
      </c>
      <c r="E666" t="s">
        <v>11</v>
      </c>
    </row>
    <row r="667" spans="1:5" x14ac:dyDescent="0.25">
      <c r="A667" t="s">
        <v>17</v>
      </c>
      <c r="B667" t="s">
        <v>127</v>
      </c>
      <c r="C667">
        <v>2021</v>
      </c>
      <c r="D667" s="10">
        <v>483.37792986539102</v>
      </c>
      <c r="E667" t="s">
        <v>11</v>
      </c>
    </row>
    <row r="668" spans="1:5" x14ac:dyDescent="0.25">
      <c r="A668" t="s">
        <v>17</v>
      </c>
      <c r="B668" t="s">
        <v>127</v>
      </c>
      <c r="C668">
        <v>2022</v>
      </c>
      <c r="D668" s="10">
        <v>534.09599826945202</v>
      </c>
      <c r="E668" t="s">
        <v>11</v>
      </c>
    </row>
    <row r="669" spans="1:5" x14ac:dyDescent="0.25">
      <c r="A669" t="s">
        <v>17</v>
      </c>
      <c r="B669" t="s">
        <v>127</v>
      </c>
      <c r="C669">
        <v>2023</v>
      </c>
      <c r="D669" s="10">
        <v>344.49701877199999</v>
      </c>
      <c r="E669" t="s">
        <v>11</v>
      </c>
    </row>
    <row r="670" spans="1:5" x14ac:dyDescent="0.25">
      <c r="A670" t="s">
        <v>17</v>
      </c>
      <c r="B670" t="s">
        <v>127</v>
      </c>
      <c r="C670">
        <v>2024</v>
      </c>
      <c r="D670" s="10">
        <v>265.86243594199999</v>
      </c>
      <c r="E670" t="s">
        <v>11</v>
      </c>
    </row>
    <row r="671" spans="1:5" x14ac:dyDescent="0.25">
      <c r="A671" t="s">
        <v>17</v>
      </c>
      <c r="B671" t="s">
        <v>127</v>
      </c>
      <c r="C671">
        <v>2025</v>
      </c>
      <c r="D671" s="10">
        <v>217.013303046</v>
      </c>
      <c r="E671" t="s">
        <v>11</v>
      </c>
    </row>
    <row r="672" spans="1:5" x14ac:dyDescent="0.25">
      <c r="A672" t="s">
        <v>17</v>
      </c>
      <c r="B672" t="s">
        <v>127</v>
      </c>
      <c r="C672">
        <v>2026</v>
      </c>
      <c r="D672" s="10">
        <v>209.03780304599999</v>
      </c>
      <c r="E672" t="s">
        <v>11</v>
      </c>
    </row>
    <row r="673" spans="1:5" x14ac:dyDescent="0.25">
      <c r="A673" t="s">
        <v>17</v>
      </c>
      <c r="B673" t="s">
        <v>127</v>
      </c>
      <c r="C673">
        <v>2027</v>
      </c>
      <c r="D673" s="10">
        <v>192.65042830600001</v>
      </c>
      <c r="E673" t="s">
        <v>11</v>
      </c>
    </row>
    <row r="674" spans="1:5" x14ac:dyDescent="0.25">
      <c r="A674" t="s">
        <v>17</v>
      </c>
      <c r="B674" t="s">
        <v>127</v>
      </c>
      <c r="C674">
        <v>2028</v>
      </c>
      <c r="D674" s="10">
        <v>170.486674816</v>
      </c>
      <c r="E674" t="s">
        <v>11</v>
      </c>
    </row>
    <row r="675" spans="1:5" x14ac:dyDescent="0.25">
      <c r="A675" t="s">
        <v>17</v>
      </c>
      <c r="B675" t="s">
        <v>127</v>
      </c>
      <c r="C675">
        <v>2029</v>
      </c>
      <c r="D675" s="10">
        <v>131.08002459599999</v>
      </c>
      <c r="E675" t="s">
        <v>11</v>
      </c>
    </row>
    <row r="676" spans="1:5" x14ac:dyDescent="0.25">
      <c r="A676" t="s">
        <v>17</v>
      </c>
      <c r="B676" t="s">
        <v>127</v>
      </c>
      <c r="C676">
        <v>2030</v>
      </c>
      <c r="D676" s="10">
        <v>87.877041176000006</v>
      </c>
      <c r="E676" t="s">
        <v>11</v>
      </c>
    </row>
    <row r="677" spans="1:5" x14ac:dyDescent="0.25">
      <c r="A677" t="s">
        <v>17</v>
      </c>
      <c r="B677" t="s">
        <v>127</v>
      </c>
      <c r="C677">
        <v>2031</v>
      </c>
      <c r="D677" s="10">
        <v>84.685941176</v>
      </c>
      <c r="E677" t="s">
        <v>11</v>
      </c>
    </row>
    <row r="678" spans="1:5" x14ac:dyDescent="0.25">
      <c r="A678" t="s">
        <v>17</v>
      </c>
      <c r="B678" t="s">
        <v>127</v>
      </c>
      <c r="C678">
        <v>2032</v>
      </c>
      <c r="D678" s="10">
        <v>82.099841175999998</v>
      </c>
      <c r="E678" t="s">
        <v>11</v>
      </c>
    </row>
    <row r="679" spans="1:5" x14ac:dyDescent="0.25">
      <c r="A679" t="s">
        <v>17</v>
      </c>
      <c r="B679" t="s">
        <v>127</v>
      </c>
      <c r="C679">
        <v>2033</v>
      </c>
      <c r="D679" s="10">
        <v>79.249241175999998</v>
      </c>
      <c r="E679" t="s">
        <v>11</v>
      </c>
    </row>
    <row r="680" spans="1:5" x14ac:dyDescent="0.25">
      <c r="A680" t="s">
        <v>17</v>
      </c>
      <c r="B680" t="s">
        <v>127</v>
      </c>
      <c r="C680">
        <v>2034</v>
      </c>
      <c r="D680" s="10">
        <v>76.489041176000001</v>
      </c>
      <c r="E680" t="s">
        <v>11</v>
      </c>
    </row>
    <row r="681" spans="1:5" x14ac:dyDescent="0.25">
      <c r="A681" t="s">
        <v>17</v>
      </c>
      <c r="B681" t="s">
        <v>127</v>
      </c>
      <c r="C681">
        <v>2035</v>
      </c>
      <c r="D681" s="10">
        <v>74.617241175999993</v>
      </c>
      <c r="E681" t="s">
        <v>11</v>
      </c>
    </row>
    <row r="682" spans="1:5" x14ac:dyDescent="0.25">
      <c r="A682" t="s">
        <v>17</v>
      </c>
      <c r="B682" t="s">
        <v>127</v>
      </c>
      <c r="C682">
        <v>2036</v>
      </c>
      <c r="D682" s="10">
        <v>73.553641175999999</v>
      </c>
      <c r="E682" t="s">
        <v>11</v>
      </c>
    </row>
    <row r="683" spans="1:5" x14ac:dyDescent="0.25">
      <c r="A683" t="s">
        <v>17</v>
      </c>
      <c r="B683" t="s">
        <v>127</v>
      </c>
      <c r="C683">
        <v>2037</v>
      </c>
      <c r="D683" s="10">
        <v>72.730041176</v>
      </c>
      <c r="E683" t="s">
        <v>11</v>
      </c>
    </row>
    <row r="684" spans="1:5" x14ac:dyDescent="0.25">
      <c r="A684" t="s">
        <v>17</v>
      </c>
      <c r="B684" t="s">
        <v>127</v>
      </c>
      <c r="C684">
        <v>2038</v>
      </c>
      <c r="D684" s="10">
        <v>72.103441176000004</v>
      </c>
      <c r="E684" t="s">
        <v>11</v>
      </c>
    </row>
    <row r="685" spans="1:5" x14ac:dyDescent="0.25">
      <c r="A685" t="s">
        <v>17</v>
      </c>
      <c r="B685" t="s">
        <v>127</v>
      </c>
      <c r="C685">
        <v>2039</v>
      </c>
      <c r="D685" s="10">
        <v>71.644841176</v>
      </c>
      <c r="E685" t="s">
        <v>11</v>
      </c>
    </row>
    <row r="686" spans="1:5" x14ac:dyDescent="0.25">
      <c r="A686" t="s">
        <v>17</v>
      </c>
      <c r="B686" t="s">
        <v>127</v>
      </c>
      <c r="C686">
        <v>2040</v>
      </c>
      <c r="D686" s="10">
        <v>71.452741176000004</v>
      </c>
      <c r="E686" t="s">
        <v>11</v>
      </c>
    </row>
    <row r="687" spans="1:5" x14ac:dyDescent="0.25">
      <c r="A687" t="s">
        <v>17</v>
      </c>
      <c r="B687" t="s">
        <v>127</v>
      </c>
      <c r="C687">
        <v>2041</v>
      </c>
      <c r="D687" s="10">
        <v>70.398641175999998</v>
      </c>
      <c r="E687" t="s">
        <v>11</v>
      </c>
    </row>
    <row r="688" spans="1:5" x14ac:dyDescent="0.25">
      <c r="A688" t="s">
        <v>17</v>
      </c>
      <c r="B688" t="s">
        <v>127</v>
      </c>
      <c r="C688">
        <v>2042</v>
      </c>
      <c r="D688" s="10">
        <v>69.575541176000002</v>
      </c>
      <c r="E688" t="s">
        <v>11</v>
      </c>
    </row>
    <row r="689" spans="1:5" x14ac:dyDescent="0.25">
      <c r="A689" t="s">
        <v>17</v>
      </c>
      <c r="B689" t="s">
        <v>127</v>
      </c>
      <c r="C689">
        <v>2043</v>
      </c>
      <c r="D689" s="10">
        <v>68.827041175999994</v>
      </c>
      <c r="E689" t="s">
        <v>11</v>
      </c>
    </row>
    <row r="690" spans="1:5" x14ac:dyDescent="0.25">
      <c r="A690" t="s">
        <v>17</v>
      </c>
      <c r="B690" t="s">
        <v>127</v>
      </c>
      <c r="C690">
        <v>2044</v>
      </c>
      <c r="D690" s="10">
        <v>68.470341176000005</v>
      </c>
      <c r="E690" t="s">
        <v>11</v>
      </c>
    </row>
    <row r="691" spans="1:5" x14ac:dyDescent="0.25">
      <c r="A691" t="s">
        <v>17</v>
      </c>
      <c r="B691" t="s">
        <v>127</v>
      </c>
      <c r="C691">
        <v>2045</v>
      </c>
      <c r="D691" s="10">
        <v>68.016441176000001</v>
      </c>
      <c r="E691" t="s">
        <v>11</v>
      </c>
    </row>
    <row r="692" spans="1:5" x14ac:dyDescent="0.25">
      <c r="A692" t="s">
        <v>17</v>
      </c>
      <c r="B692" t="s">
        <v>127</v>
      </c>
      <c r="C692">
        <v>2046</v>
      </c>
      <c r="D692" s="10">
        <v>67.764341176000002</v>
      </c>
      <c r="E692" t="s">
        <v>11</v>
      </c>
    </row>
    <row r="693" spans="1:5" x14ac:dyDescent="0.25">
      <c r="A693" t="s">
        <v>17</v>
      </c>
      <c r="B693" t="s">
        <v>127</v>
      </c>
      <c r="C693">
        <v>2047</v>
      </c>
      <c r="D693" s="10">
        <v>67.540741175999997</v>
      </c>
      <c r="E693" t="s">
        <v>11</v>
      </c>
    </row>
    <row r="694" spans="1:5" x14ac:dyDescent="0.25">
      <c r="A694" t="s">
        <v>17</v>
      </c>
      <c r="B694" t="s">
        <v>127</v>
      </c>
      <c r="C694">
        <v>2048</v>
      </c>
      <c r="D694" s="10">
        <v>67.533941175999999</v>
      </c>
      <c r="E694" t="s">
        <v>11</v>
      </c>
    </row>
    <row r="695" spans="1:5" x14ac:dyDescent="0.25">
      <c r="A695" t="s">
        <v>17</v>
      </c>
      <c r="B695" t="s">
        <v>127</v>
      </c>
      <c r="C695">
        <v>2049</v>
      </c>
      <c r="D695" s="10">
        <v>67.523641175999998</v>
      </c>
      <c r="E695" t="s">
        <v>11</v>
      </c>
    </row>
    <row r="696" spans="1:5" x14ac:dyDescent="0.25">
      <c r="A696" t="s">
        <v>17</v>
      </c>
      <c r="B696" t="s">
        <v>127</v>
      </c>
      <c r="C696">
        <v>2050</v>
      </c>
      <c r="D696" s="10">
        <v>67.613341176000006</v>
      </c>
      <c r="E696" t="s">
        <v>11</v>
      </c>
    </row>
    <row r="697" spans="1:5" x14ac:dyDescent="0.25">
      <c r="A697" t="s">
        <v>17</v>
      </c>
      <c r="B697" t="s">
        <v>30</v>
      </c>
      <c r="C697">
        <v>2005</v>
      </c>
      <c r="D697" s="10">
        <v>1295</v>
      </c>
      <c r="E697" t="s">
        <v>11</v>
      </c>
    </row>
    <row r="698" spans="1:5" x14ac:dyDescent="0.25">
      <c r="A698" t="s">
        <v>17</v>
      </c>
      <c r="B698" t="s">
        <v>30</v>
      </c>
      <c r="C698">
        <v>2006</v>
      </c>
      <c r="D698" s="10">
        <v>1261.69</v>
      </c>
      <c r="E698" t="s">
        <v>11</v>
      </c>
    </row>
    <row r="699" spans="1:5" x14ac:dyDescent="0.25">
      <c r="A699" t="s">
        <v>17</v>
      </c>
      <c r="B699" t="s">
        <v>30</v>
      </c>
      <c r="C699">
        <v>2007</v>
      </c>
      <c r="D699" s="10">
        <v>1314.49</v>
      </c>
      <c r="E699" t="s">
        <v>11</v>
      </c>
    </row>
    <row r="700" spans="1:5" x14ac:dyDescent="0.25">
      <c r="A700" t="s">
        <v>17</v>
      </c>
      <c r="B700" t="s">
        <v>30</v>
      </c>
      <c r="C700">
        <v>2008</v>
      </c>
      <c r="D700" s="10">
        <v>1354.8</v>
      </c>
      <c r="E700" t="s">
        <v>11</v>
      </c>
    </row>
    <row r="701" spans="1:5" x14ac:dyDescent="0.25">
      <c r="A701" t="s">
        <v>17</v>
      </c>
      <c r="B701" t="s">
        <v>30</v>
      </c>
      <c r="C701">
        <v>2009</v>
      </c>
      <c r="D701" s="10">
        <v>1313.44</v>
      </c>
      <c r="E701" t="s">
        <v>11</v>
      </c>
    </row>
    <row r="702" spans="1:5" x14ac:dyDescent="0.25">
      <c r="A702" t="s">
        <v>17</v>
      </c>
      <c r="B702" t="s">
        <v>30</v>
      </c>
      <c r="C702">
        <v>2010</v>
      </c>
      <c r="D702" s="10">
        <v>1254.43</v>
      </c>
      <c r="E702" t="s">
        <v>11</v>
      </c>
    </row>
    <row r="703" spans="1:5" x14ac:dyDescent="0.25">
      <c r="A703" t="s">
        <v>17</v>
      </c>
      <c r="B703" t="s">
        <v>30</v>
      </c>
      <c r="C703">
        <v>2011</v>
      </c>
      <c r="D703" s="10">
        <v>1340.9</v>
      </c>
      <c r="E703" t="s">
        <v>11</v>
      </c>
    </row>
    <row r="704" spans="1:5" x14ac:dyDescent="0.25">
      <c r="A704" t="s">
        <v>17</v>
      </c>
      <c r="B704" t="s">
        <v>30</v>
      </c>
      <c r="C704">
        <v>2012</v>
      </c>
      <c r="D704" s="10">
        <v>1354.64</v>
      </c>
      <c r="E704" t="s">
        <v>11</v>
      </c>
    </row>
    <row r="705" spans="1:5" x14ac:dyDescent="0.25">
      <c r="A705" t="s">
        <v>17</v>
      </c>
      <c r="B705" t="s">
        <v>30</v>
      </c>
      <c r="C705">
        <v>2013</v>
      </c>
      <c r="D705" s="10">
        <v>1394.51</v>
      </c>
      <c r="E705" t="s">
        <v>11</v>
      </c>
    </row>
    <row r="706" spans="1:5" x14ac:dyDescent="0.25">
      <c r="A706" t="s">
        <v>17</v>
      </c>
      <c r="B706" t="s">
        <v>30</v>
      </c>
      <c r="C706">
        <v>2014</v>
      </c>
      <c r="D706" s="10">
        <v>1363</v>
      </c>
      <c r="E706" t="s">
        <v>11</v>
      </c>
    </row>
    <row r="707" spans="1:5" x14ac:dyDescent="0.25">
      <c r="A707" t="s">
        <v>17</v>
      </c>
      <c r="B707" t="s">
        <v>30</v>
      </c>
      <c r="C707">
        <v>2015</v>
      </c>
      <c r="D707" s="10">
        <v>1362.02</v>
      </c>
      <c r="E707" t="s">
        <v>11</v>
      </c>
    </row>
    <row r="708" spans="1:5" x14ac:dyDescent="0.25">
      <c r="A708" t="s">
        <v>17</v>
      </c>
      <c r="B708" t="s">
        <v>30</v>
      </c>
      <c r="C708">
        <v>2016</v>
      </c>
      <c r="D708" s="10">
        <v>1373.58</v>
      </c>
      <c r="E708" t="s">
        <v>11</v>
      </c>
    </row>
    <row r="709" spans="1:5" x14ac:dyDescent="0.25">
      <c r="A709" t="s">
        <v>17</v>
      </c>
      <c r="B709" t="s">
        <v>30</v>
      </c>
      <c r="C709">
        <v>2017</v>
      </c>
      <c r="D709" s="10">
        <v>1406.16</v>
      </c>
      <c r="E709" t="s">
        <v>11</v>
      </c>
    </row>
    <row r="710" spans="1:5" x14ac:dyDescent="0.25">
      <c r="A710" t="s">
        <v>17</v>
      </c>
      <c r="B710" t="s">
        <v>30</v>
      </c>
      <c r="C710">
        <v>2018</v>
      </c>
      <c r="D710" s="10">
        <v>1375.2</v>
      </c>
      <c r="E710" t="s">
        <v>11</v>
      </c>
    </row>
    <row r="711" spans="1:5" x14ac:dyDescent="0.25">
      <c r="A711" t="s">
        <v>17</v>
      </c>
      <c r="B711" t="s">
        <v>30</v>
      </c>
      <c r="C711">
        <v>2019</v>
      </c>
      <c r="D711" s="10">
        <v>1353.01</v>
      </c>
      <c r="E711" t="s">
        <v>11</v>
      </c>
    </row>
    <row r="712" spans="1:5" x14ac:dyDescent="0.25">
      <c r="A712" t="s">
        <v>17</v>
      </c>
      <c r="B712" t="s">
        <v>30</v>
      </c>
      <c r="C712">
        <v>2020</v>
      </c>
      <c r="D712" s="10">
        <v>1376.8311501521</v>
      </c>
      <c r="E712" t="s">
        <v>11</v>
      </c>
    </row>
    <row r="713" spans="1:5" x14ac:dyDescent="0.25">
      <c r="A713" t="s">
        <v>17</v>
      </c>
      <c r="B713" t="s">
        <v>30</v>
      </c>
      <c r="C713">
        <v>2021</v>
      </c>
      <c r="D713" s="10">
        <v>1369.19671340169</v>
      </c>
      <c r="E713" t="s">
        <v>11</v>
      </c>
    </row>
    <row r="714" spans="1:5" x14ac:dyDescent="0.25">
      <c r="A714" t="s">
        <v>17</v>
      </c>
      <c r="B714" t="s">
        <v>30</v>
      </c>
      <c r="C714">
        <v>2022</v>
      </c>
      <c r="D714" s="10">
        <v>1351.6987757183999</v>
      </c>
      <c r="E714" t="s">
        <v>11</v>
      </c>
    </row>
    <row r="715" spans="1:5" x14ac:dyDescent="0.25">
      <c r="A715" t="s">
        <v>17</v>
      </c>
      <c r="B715" t="s">
        <v>30</v>
      </c>
      <c r="C715">
        <v>2023</v>
      </c>
      <c r="D715" s="10">
        <v>1354.9710210000001</v>
      </c>
      <c r="E715" t="s">
        <v>11</v>
      </c>
    </row>
    <row r="716" spans="1:5" x14ac:dyDescent="0.25">
      <c r="A716" t="s">
        <v>17</v>
      </c>
      <c r="B716" t="s">
        <v>30</v>
      </c>
      <c r="C716">
        <v>2024</v>
      </c>
      <c r="D716" s="10">
        <v>1369.7560129999999</v>
      </c>
      <c r="E716" t="s">
        <v>11</v>
      </c>
    </row>
    <row r="717" spans="1:5" x14ac:dyDescent="0.25">
      <c r="A717" t="s">
        <v>17</v>
      </c>
      <c r="B717" t="s">
        <v>30</v>
      </c>
      <c r="C717">
        <v>2025</v>
      </c>
      <c r="D717" s="10">
        <v>1450.422818</v>
      </c>
      <c r="E717" t="s">
        <v>11</v>
      </c>
    </row>
    <row r="718" spans="1:5" x14ac:dyDescent="0.25">
      <c r="A718" t="s">
        <v>17</v>
      </c>
      <c r="B718" t="s">
        <v>30</v>
      </c>
      <c r="C718">
        <v>2026</v>
      </c>
      <c r="D718" s="10">
        <v>1482.014713</v>
      </c>
      <c r="E718" t="s">
        <v>11</v>
      </c>
    </row>
    <row r="719" spans="1:5" x14ac:dyDescent="0.25">
      <c r="A719" t="s">
        <v>17</v>
      </c>
      <c r="B719" t="s">
        <v>30</v>
      </c>
      <c r="C719">
        <v>2027</v>
      </c>
      <c r="D719" s="10">
        <v>1506.4746070000001</v>
      </c>
      <c r="E719" t="s">
        <v>11</v>
      </c>
    </row>
    <row r="720" spans="1:5" x14ac:dyDescent="0.25">
      <c r="A720" t="s">
        <v>17</v>
      </c>
      <c r="B720" t="s">
        <v>30</v>
      </c>
      <c r="C720">
        <v>2028</v>
      </c>
      <c r="D720" s="10">
        <v>1525.989583</v>
      </c>
      <c r="E720" t="s">
        <v>11</v>
      </c>
    </row>
    <row r="721" spans="1:5" x14ac:dyDescent="0.25">
      <c r="A721" t="s">
        <v>17</v>
      </c>
      <c r="B721" t="s">
        <v>30</v>
      </c>
      <c r="C721">
        <v>2029</v>
      </c>
      <c r="D721" s="10">
        <v>1553.383429</v>
      </c>
      <c r="E721" t="s">
        <v>11</v>
      </c>
    </row>
    <row r="722" spans="1:5" x14ac:dyDescent="0.25">
      <c r="A722" t="s">
        <v>17</v>
      </c>
      <c r="B722" t="s">
        <v>30</v>
      </c>
      <c r="C722">
        <v>2030</v>
      </c>
      <c r="D722" s="10">
        <v>1576.1935719999999</v>
      </c>
      <c r="E722" t="s">
        <v>11</v>
      </c>
    </row>
    <row r="723" spans="1:5" x14ac:dyDescent="0.25">
      <c r="A723" t="s">
        <v>17</v>
      </c>
      <c r="B723" t="s">
        <v>30</v>
      </c>
      <c r="C723">
        <v>2031</v>
      </c>
      <c r="D723" s="10">
        <v>1576.8089580000001</v>
      </c>
      <c r="E723" t="s">
        <v>11</v>
      </c>
    </row>
    <row r="724" spans="1:5" x14ac:dyDescent="0.25">
      <c r="A724" t="s">
        <v>17</v>
      </c>
      <c r="B724" t="s">
        <v>30</v>
      </c>
      <c r="C724">
        <v>2032</v>
      </c>
      <c r="D724" s="10">
        <v>1580.5904909999999</v>
      </c>
      <c r="E724" t="s">
        <v>11</v>
      </c>
    </row>
    <row r="725" spans="1:5" x14ac:dyDescent="0.25">
      <c r="A725" t="s">
        <v>17</v>
      </c>
      <c r="B725" t="s">
        <v>30</v>
      </c>
      <c r="C725">
        <v>2033</v>
      </c>
      <c r="D725" s="10">
        <v>1580.89437</v>
      </c>
      <c r="E725" t="s">
        <v>11</v>
      </c>
    </row>
    <row r="726" spans="1:5" x14ac:dyDescent="0.25">
      <c r="A726" t="s">
        <v>17</v>
      </c>
      <c r="B726" t="s">
        <v>30</v>
      </c>
      <c r="C726">
        <v>2034</v>
      </c>
      <c r="D726" s="10">
        <v>1580.0870440000001</v>
      </c>
      <c r="E726" t="s">
        <v>11</v>
      </c>
    </row>
    <row r="727" spans="1:5" x14ac:dyDescent="0.25">
      <c r="A727" t="s">
        <v>17</v>
      </c>
      <c r="B727" t="s">
        <v>30</v>
      </c>
      <c r="C727">
        <v>2035</v>
      </c>
      <c r="D727" s="10">
        <v>1579.922401</v>
      </c>
      <c r="E727" t="s">
        <v>11</v>
      </c>
    </row>
    <row r="728" spans="1:5" x14ac:dyDescent="0.25">
      <c r="A728" t="s">
        <v>17</v>
      </c>
      <c r="B728" t="s">
        <v>30</v>
      </c>
      <c r="C728">
        <v>2036</v>
      </c>
      <c r="D728" s="10">
        <v>1581.1824630000001</v>
      </c>
      <c r="E728" t="s">
        <v>11</v>
      </c>
    </row>
    <row r="729" spans="1:5" x14ac:dyDescent="0.25">
      <c r="A729" t="s">
        <v>17</v>
      </c>
      <c r="B729" t="s">
        <v>30</v>
      </c>
      <c r="C729">
        <v>2037</v>
      </c>
      <c r="D729" s="10">
        <v>1581.458069</v>
      </c>
      <c r="E729" t="s">
        <v>11</v>
      </c>
    </row>
    <row r="730" spans="1:5" x14ac:dyDescent="0.25">
      <c r="A730" t="s">
        <v>17</v>
      </c>
      <c r="B730" t="s">
        <v>30</v>
      </c>
      <c r="C730">
        <v>2038</v>
      </c>
      <c r="D730" s="10">
        <v>1581.940427</v>
      </c>
      <c r="E730" t="s">
        <v>11</v>
      </c>
    </row>
    <row r="731" spans="1:5" x14ac:dyDescent="0.25">
      <c r="A731" t="s">
        <v>17</v>
      </c>
      <c r="B731" t="s">
        <v>30</v>
      </c>
      <c r="C731">
        <v>2039</v>
      </c>
      <c r="D731" s="10">
        <v>1582.759078</v>
      </c>
      <c r="E731" t="s">
        <v>11</v>
      </c>
    </row>
    <row r="732" spans="1:5" x14ac:dyDescent="0.25">
      <c r="A732" t="s">
        <v>17</v>
      </c>
      <c r="B732" t="s">
        <v>30</v>
      </c>
      <c r="C732">
        <v>2040</v>
      </c>
      <c r="D732" s="10">
        <v>1583.841768</v>
      </c>
      <c r="E732" t="s">
        <v>11</v>
      </c>
    </row>
    <row r="733" spans="1:5" x14ac:dyDescent="0.25">
      <c r="A733" t="s">
        <v>17</v>
      </c>
      <c r="B733" t="s">
        <v>30</v>
      </c>
      <c r="C733">
        <v>2041</v>
      </c>
      <c r="D733" s="10">
        <v>1584.3964679999999</v>
      </c>
      <c r="E733" t="s">
        <v>11</v>
      </c>
    </row>
    <row r="734" spans="1:5" x14ac:dyDescent="0.25">
      <c r="A734" t="s">
        <v>17</v>
      </c>
      <c r="B734" t="s">
        <v>30</v>
      </c>
      <c r="C734">
        <v>2042</v>
      </c>
      <c r="D734" s="10">
        <v>1588.6391189999999</v>
      </c>
      <c r="E734" t="s">
        <v>11</v>
      </c>
    </row>
    <row r="735" spans="1:5" x14ac:dyDescent="0.25">
      <c r="A735" t="s">
        <v>17</v>
      </c>
      <c r="B735" t="s">
        <v>30</v>
      </c>
      <c r="C735">
        <v>2043</v>
      </c>
      <c r="D735" s="10">
        <v>1589.199439</v>
      </c>
      <c r="E735" t="s">
        <v>11</v>
      </c>
    </row>
    <row r="736" spans="1:5" x14ac:dyDescent="0.25">
      <c r="A736" t="s">
        <v>17</v>
      </c>
      <c r="B736" t="s">
        <v>30</v>
      </c>
      <c r="C736">
        <v>2044</v>
      </c>
      <c r="D736" s="10">
        <v>1586.8754550000001</v>
      </c>
      <c r="E736" t="s">
        <v>11</v>
      </c>
    </row>
    <row r="737" spans="1:5" x14ac:dyDescent="0.25">
      <c r="A737" t="s">
        <v>17</v>
      </c>
      <c r="B737" t="s">
        <v>30</v>
      </c>
      <c r="C737">
        <v>2045</v>
      </c>
      <c r="D737" s="10">
        <v>1586.0011320000001</v>
      </c>
      <c r="E737" t="s">
        <v>11</v>
      </c>
    </row>
    <row r="738" spans="1:5" x14ac:dyDescent="0.25">
      <c r="A738" t="s">
        <v>17</v>
      </c>
      <c r="B738" t="s">
        <v>30</v>
      </c>
      <c r="C738">
        <v>2046</v>
      </c>
      <c r="D738" s="10">
        <v>1585.8718819999999</v>
      </c>
      <c r="E738" t="s">
        <v>11</v>
      </c>
    </row>
    <row r="739" spans="1:5" x14ac:dyDescent="0.25">
      <c r="A739" t="s">
        <v>17</v>
      </c>
      <c r="B739" t="s">
        <v>30</v>
      </c>
      <c r="C739">
        <v>2047</v>
      </c>
      <c r="D739" s="10">
        <v>1585.469652</v>
      </c>
      <c r="E739" t="s">
        <v>11</v>
      </c>
    </row>
    <row r="740" spans="1:5" x14ac:dyDescent="0.25">
      <c r="A740" t="s">
        <v>17</v>
      </c>
      <c r="B740" t="s">
        <v>30</v>
      </c>
      <c r="C740">
        <v>2048</v>
      </c>
      <c r="D740" s="10">
        <v>1584.895589</v>
      </c>
      <c r="E740" t="s">
        <v>11</v>
      </c>
    </row>
    <row r="741" spans="1:5" x14ac:dyDescent="0.25">
      <c r="A741" t="s">
        <v>17</v>
      </c>
      <c r="B741" t="s">
        <v>30</v>
      </c>
      <c r="C741">
        <v>2049</v>
      </c>
      <c r="D741" s="10">
        <v>1584.0040919999999</v>
      </c>
      <c r="E741" t="s">
        <v>11</v>
      </c>
    </row>
    <row r="742" spans="1:5" x14ac:dyDescent="0.25">
      <c r="A742" t="s">
        <v>17</v>
      </c>
      <c r="B742" t="s">
        <v>30</v>
      </c>
      <c r="C742">
        <v>2050</v>
      </c>
      <c r="D742" s="10">
        <v>1583.2857369999999</v>
      </c>
      <c r="E742" t="s">
        <v>11</v>
      </c>
    </row>
    <row r="743" spans="1:5" x14ac:dyDescent="0.25">
      <c r="A743" t="s">
        <v>17</v>
      </c>
      <c r="B743" t="s">
        <v>28</v>
      </c>
      <c r="C743">
        <v>2005</v>
      </c>
      <c r="D743" s="10">
        <v>1032.8399999999999</v>
      </c>
      <c r="E743" t="s">
        <v>11</v>
      </c>
    </row>
    <row r="744" spans="1:5" x14ac:dyDescent="0.25">
      <c r="A744" t="s">
        <v>17</v>
      </c>
      <c r="B744" t="s">
        <v>28</v>
      </c>
      <c r="C744">
        <v>2006</v>
      </c>
      <c r="D744" s="10">
        <v>1032.69</v>
      </c>
      <c r="E744" t="s">
        <v>11</v>
      </c>
    </row>
    <row r="745" spans="1:5" x14ac:dyDescent="0.25">
      <c r="A745" t="s">
        <v>17</v>
      </c>
      <c r="B745" t="s">
        <v>28</v>
      </c>
      <c r="C745">
        <v>2007</v>
      </c>
      <c r="D745" s="10">
        <v>1029.53</v>
      </c>
      <c r="E745" t="s">
        <v>11</v>
      </c>
    </row>
    <row r="746" spans="1:5" x14ac:dyDescent="0.25">
      <c r="A746" t="s">
        <v>17</v>
      </c>
      <c r="B746" t="s">
        <v>28</v>
      </c>
      <c r="C746">
        <v>2008</v>
      </c>
      <c r="D746" s="10">
        <v>953.48</v>
      </c>
      <c r="E746" t="s">
        <v>11</v>
      </c>
    </row>
    <row r="747" spans="1:5" x14ac:dyDescent="0.25">
      <c r="A747" t="s">
        <v>17</v>
      </c>
      <c r="B747" t="s">
        <v>28</v>
      </c>
      <c r="C747">
        <v>2009</v>
      </c>
      <c r="D747" s="10">
        <v>940.95</v>
      </c>
      <c r="E747" t="s">
        <v>11</v>
      </c>
    </row>
    <row r="748" spans="1:5" x14ac:dyDescent="0.25">
      <c r="A748" t="s">
        <v>17</v>
      </c>
      <c r="B748" t="s">
        <v>28</v>
      </c>
      <c r="C748">
        <v>2010</v>
      </c>
      <c r="D748" s="10">
        <v>955.09</v>
      </c>
      <c r="E748" t="s">
        <v>11</v>
      </c>
    </row>
    <row r="749" spans="1:5" x14ac:dyDescent="0.25">
      <c r="A749" t="s">
        <v>17</v>
      </c>
      <c r="B749" t="s">
        <v>28</v>
      </c>
      <c r="C749">
        <v>2011</v>
      </c>
      <c r="D749" s="10">
        <v>1048.26</v>
      </c>
      <c r="E749" t="s">
        <v>11</v>
      </c>
    </row>
    <row r="750" spans="1:5" x14ac:dyDescent="0.25">
      <c r="A750" t="s">
        <v>17</v>
      </c>
      <c r="B750" t="s">
        <v>28</v>
      </c>
      <c r="C750">
        <v>2012</v>
      </c>
      <c r="D750" s="10">
        <v>1020.43</v>
      </c>
      <c r="E750" t="s">
        <v>11</v>
      </c>
    </row>
    <row r="751" spans="1:5" x14ac:dyDescent="0.25">
      <c r="A751" t="s">
        <v>17</v>
      </c>
      <c r="B751" t="s">
        <v>28</v>
      </c>
      <c r="C751">
        <v>2013</v>
      </c>
      <c r="D751" s="10">
        <v>1117.5999999999999</v>
      </c>
      <c r="E751" t="s">
        <v>11</v>
      </c>
    </row>
    <row r="752" spans="1:5" x14ac:dyDescent="0.25">
      <c r="A752" t="s">
        <v>17</v>
      </c>
      <c r="B752" t="s">
        <v>28</v>
      </c>
      <c r="C752">
        <v>2014</v>
      </c>
      <c r="D752" s="10">
        <v>1189.94</v>
      </c>
      <c r="E752" t="s">
        <v>11</v>
      </c>
    </row>
    <row r="753" spans="1:5" x14ac:dyDescent="0.25">
      <c r="A753" t="s">
        <v>17</v>
      </c>
      <c r="B753" t="s">
        <v>28</v>
      </c>
      <c r="C753">
        <v>2015</v>
      </c>
      <c r="D753" s="10">
        <v>1063.56</v>
      </c>
      <c r="E753" t="s">
        <v>11</v>
      </c>
    </row>
    <row r="754" spans="1:5" x14ac:dyDescent="0.25">
      <c r="A754" t="s">
        <v>17</v>
      </c>
      <c r="B754" t="s">
        <v>28</v>
      </c>
      <c r="C754">
        <v>2016</v>
      </c>
      <c r="D754" s="10">
        <v>1059.5899999999999</v>
      </c>
      <c r="E754" t="s">
        <v>11</v>
      </c>
    </row>
    <row r="755" spans="1:5" x14ac:dyDescent="0.25">
      <c r="A755" t="s">
        <v>17</v>
      </c>
      <c r="B755" t="s">
        <v>28</v>
      </c>
      <c r="C755">
        <v>2017</v>
      </c>
      <c r="D755" s="10">
        <v>1058.24</v>
      </c>
      <c r="E755" t="s">
        <v>11</v>
      </c>
    </row>
    <row r="756" spans="1:5" x14ac:dyDescent="0.25">
      <c r="A756" t="s">
        <v>17</v>
      </c>
      <c r="B756" t="s">
        <v>28</v>
      </c>
      <c r="C756">
        <v>2018</v>
      </c>
      <c r="D756" s="10">
        <v>1052.3</v>
      </c>
      <c r="E756" t="s">
        <v>11</v>
      </c>
    </row>
    <row r="757" spans="1:5" x14ac:dyDescent="0.25">
      <c r="A757" t="s">
        <v>17</v>
      </c>
      <c r="B757" t="s">
        <v>28</v>
      </c>
      <c r="C757">
        <v>2019</v>
      </c>
      <c r="D757" s="10">
        <v>1057.18</v>
      </c>
      <c r="E757" t="s">
        <v>11</v>
      </c>
    </row>
    <row r="758" spans="1:5" x14ac:dyDescent="0.25">
      <c r="A758" t="s">
        <v>17</v>
      </c>
      <c r="B758" t="s">
        <v>28</v>
      </c>
      <c r="C758">
        <v>2020</v>
      </c>
      <c r="D758" s="10">
        <v>962.35303186865997</v>
      </c>
      <c r="E758" t="s">
        <v>11</v>
      </c>
    </row>
    <row r="759" spans="1:5" x14ac:dyDescent="0.25">
      <c r="A759" t="s">
        <v>17</v>
      </c>
      <c r="B759" t="s">
        <v>28</v>
      </c>
      <c r="C759">
        <v>2021</v>
      </c>
      <c r="D759" s="10">
        <v>914.46334912991495</v>
      </c>
      <c r="E759" t="s">
        <v>11</v>
      </c>
    </row>
    <row r="760" spans="1:5" x14ac:dyDescent="0.25">
      <c r="A760" t="s">
        <v>17</v>
      </c>
      <c r="B760" t="s">
        <v>28</v>
      </c>
      <c r="C760">
        <v>2022</v>
      </c>
      <c r="D760" s="10">
        <v>892.51413305040398</v>
      </c>
      <c r="E760" t="s">
        <v>11</v>
      </c>
    </row>
    <row r="761" spans="1:5" x14ac:dyDescent="0.25">
      <c r="A761" t="s">
        <v>17</v>
      </c>
      <c r="B761" t="s">
        <v>28</v>
      </c>
      <c r="C761">
        <v>2023</v>
      </c>
      <c r="D761" s="10">
        <v>865.88165609999999</v>
      </c>
      <c r="E761" t="s">
        <v>11</v>
      </c>
    </row>
    <row r="762" spans="1:5" x14ac:dyDescent="0.25">
      <c r="A762" t="s">
        <v>17</v>
      </c>
      <c r="B762" t="s">
        <v>28</v>
      </c>
      <c r="C762">
        <v>2024</v>
      </c>
      <c r="D762" s="10">
        <v>901.97553649999998</v>
      </c>
      <c r="E762" t="s">
        <v>11</v>
      </c>
    </row>
    <row r="763" spans="1:5" x14ac:dyDescent="0.25">
      <c r="A763" t="s">
        <v>17</v>
      </c>
      <c r="B763" t="s">
        <v>28</v>
      </c>
      <c r="C763">
        <v>2025</v>
      </c>
      <c r="D763" s="10">
        <v>824.2124043</v>
      </c>
      <c r="E763" t="s">
        <v>11</v>
      </c>
    </row>
    <row r="764" spans="1:5" x14ac:dyDescent="0.25">
      <c r="A764" t="s">
        <v>17</v>
      </c>
      <c r="B764" t="s">
        <v>28</v>
      </c>
      <c r="C764">
        <v>2026</v>
      </c>
      <c r="D764" s="10">
        <v>795.0370719</v>
      </c>
      <c r="E764" t="s">
        <v>11</v>
      </c>
    </row>
    <row r="765" spans="1:5" x14ac:dyDescent="0.25">
      <c r="A765" t="s">
        <v>17</v>
      </c>
      <c r="B765" t="s">
        <v>28</v>
      </c>
      <c r="C765">
        <v>2027</v>
      </c>
      <c r="D765" s="10">
        <v>798.5128899</v>
      </c>
      <c r="E765" t="s">
        <v>11</v>
      </c>
    </row>
    <row r="766" spans="1:5" x14ac:dyDescent="0.25">
      <c r="A766" t="s">
        <v>17</v>
      </c>
      <c r="B766" t="s">
        <v>28</v>
      </c>
      <c r="C766">
        <v>2028</v>
      </c>
      <c r="D766" s="10">
        <v>818.91066120000005</v>
      </c>
      <c r="E766" t="s">
        <v>11</v>
      </c>
    </row>
    <row r="767" spans="1:5" x14ac:dyDescent="0.25">
      <c r="A767" t="s">
        <v>17</v>
      </c>
      <c r="B767" t="s">
        <v>28</v>
      </c>
      <c r="C767">
        <v>2029</v>
      </c>
      <c r="D767" s="10">
        <v>832.52772149999998</v>
      </c>
      <c r="E767" t="s">
        <v>11</v>
      </c>
    </row>
    <row r="768" spans="1:5" x14ac:dyDescent="0.25">
      <c r="A768" t="s">
        <v>17</v>
      </c>
      <c r="B768" t="s">
        <v>28</v>
      </c>
      <c r="C768">
        <v>2030</v>
      </c>
      <c r="D768" s="10">
        <v>878.70631398</v>
      </c>
      <c r="E768" t="s">
        <v>11</v>
      </c>
    </row>
    <row r="769" spans="1:5" x14ac:dyDescent="0.25">
      <c r="A769" t="s">
        <v>17</v>
      </c>
      <c r="B769" t="s">
        <v>28</v>
      </c>
      <c r="C769">
        <v>2031</v>
      </c>
      <c r="D769" s="10">
        <v>881.72001474000001</v>
      </c>
      <c r="E769" t="s">
        <v>11</v>
      </c>
    </row>
    <row r="770" spans="1:5" x14ac:dyDescent="0.25">
      <c r="A770" t="s">
        <v>17</v>
      </c>
      <c r="B770" t="s">
        <v>28</v>
      </c>
      <c r="C770">
        <v>2032</v>
      </c>
      <c r="D770" s="10">
        <v>893.12998403999995</v>
      </c>
      <c r="E770" t="s">
        <v>11</v>
      </c>
    </row>
    <row r="771" spans="1:5" x14ac:dyDescent="0.25">
      <c r="A771" t="s">
        <v>17</v>
      </c>
      <c r="B771" t="s">
        <v>28</v>
      </c>
      <c r="C771">
        <v>2033</v>
      </c>
      <c r="D771" s="10">
        <v>898.10626787000001</v>
      </c>
      <c r="E771" t="s">
        <v>11</v>
      </c>
    </row>
    <row r="772" spans="1:5" x14ac:dyDescent="0.25">
      <c r="A772" t="s">
        <v>17</v>
      </c>
      <c r="B772" t="s">
        <v>28</v>
      </c>
      <c r="C772">
        <v>2034</v>
      </c>
      <c r="D772" s="10">
        <v>964.54056996999998</v>
      </c>
      <c r="E772" t="s">
        <v>11</v>
      </c>
    </row>
    <row r="773" spans="1:5" x14ac:dyDescent="0.25">
      <c r="A773" t="s">
        <v>17</v>
      </c>
      <c r="B773" t="s">
        <v>28</v>
      </c>
      <c r="C773">
        <v>2035</v>
      </c>
      <c r="D773" s="10">
        <v>969.85171319000005</v>
      </c>
      <c r="E773" t="s">
        <v>11</v>
      </c>
    </row>
    <row r="774" spans="1:5" x14ac:dyDescent="0.25">
      <c r="A774" t="s">
        <v>17</v>
      </c>
      <c r="B774" t="s">
        <v>28</v>
      </c>
      <c r="C774">
        <v>2036</v>
      </c>
      <c r="D774" s="10">
        <v>966.40384668000002</v>
      </c>
      <c r="E774" t="s">
        <v>11</v>
      </c>
    </row>
    <row r="775" spans="1:5" x14ac:dyDescent="0.25">
      <c r="A775" t="s">
        <v>17</v>
      </c>
      <c r="B775" t="s">
        <v>28</v>
      </c>
      <c r="C775">
        <v>2037</v>
      </c>
      <c r="D775" s="10">
        <v>963.02810568999996</v>
      </c>
      <c r="E775" t="s">
        <v>11</v>
      </c>
    </row>
    <row r="776" spans="1:5" x14ac:dyDescent="0.25">
      <c r="A776" t="s">
        <v>17</v>
      </c>
      <c r="B776" t="s">
        <v>28</v>
      </c>
      <c r="C776">
        <v>2038</v>
      </c>
      <c r="D776" s="10">
        <v>960.33905759999902</v>
      </c>
      <c r="E776" t="s">
        <v>11</v>
      </c>
    </row>
    <row r="777" spans="1:5" x14ac:dyDescent="0.25">
      <c r="A777" t="s">
        <v>17</v>
      </c>
      <c r="B777" t="s">
        <v>28</v>
      </c>
      <c r="C777">
        <v>2039</v>
      </c>
      <c r="D777" s="10">
        <v>959.31011973</v>
      </c>
      <c r="E777" t="s">
        <v>11</v>
      </c>
    </row>
    <row r="778" spans="1:5" x14ac:dyDescent="0.25">
      <c r="A778" t="s">
        <v>17</v>
      </c>
      <c r="B778" t="s">
        <v>28</v>
      </c>
      <c r="C778">
        <v>2040</v>
      </c>
      <c r="D778" s="10">
        <v>955.62999473000002</v>
      </c>
      <c r="E778" t="s">
        <v>11</v>
      </c>
    </row>
    <row r="779" spans="1:5" x14ac:dyDescent="0.25">
      <c r="A779" t="s">
        <v>17</v>
      </c>
      <c r="B779" t="s">
        <v>28</v>
      </c>
      <c r="C779">
        <v>2041</v>
      </c>
      <c r="D779" s="10">
        <v>954.19704547000003</v>
      </c>
      <c r="E779" t="s">
        <v>11</v>
      </c>
    </row>
    <row r="780" spans="1:5" x14ac:dyDescent="0.25">
      <c r="A780" t="s">
        <v>17</v>
      </c>
      <c r="B780" t="s">
        <v>28</v>
      </c>
      <c r="C780">
        <v>2042</v>
      </c>
      <c r="D780" s="10">
        <v>904.32811732000005</v>
      </c>
      <c r="E780" t="s">
        <v>11</v>
      </c>
    </row>
    <row r="781" spans="1:5" x14ac:dyDescent="0.25">
      <c r="A781" t="s">
        <v>17</v>
      </c>
      <c r="B781" t="s">
        <v>28</v>
      </c>
      <c r="C781">
        <v>2043</v>
      </c>
      <c r="D781" s="10">
        <v>901.77178876999994</v>
      </c>
      <c r="E781" t="s">
        <v>11</v>
      </c>
    </row>
    <row r="782" spans="1:5" x14ac:dyDescent="0.25">
      <c r="A782" t="s">
        <v>17</v>
      </c>
      <c r="B782" t="s">
        <v>28</v>
      </c>
      <c r="C782">
        <v>2044</v>
      </c>
      <c r="D782" s="10">
        <v>956.98567443000002</v>
      </c>
      <c r="E782" t="s">
        <v>11</v>
      </c>
    </row>
    <row r="783" spans="1:5" x14ac:dyDescent="0.25">
      <c r="A783" t="s">
        <v>17</v>
      </c>
      <c r="B783" t="s">
        <v>28</v>
      </c>
      <c r="C783">
        <v>2045</v>
      </c>
      <c r="D783" s="10">
        <v>953.04572129999997</v>
      </c>
      <c r="E783" t="s">
        <v>11</v>
      </c>
    </row>
    <row r="784" spans="1:5" x14ac:dyDescent="0.25">
      <c r="A784" t="s">
        <v>17</v>
      </c>
      <c r="B784" t="s">
        <v>28</v>
      </c>
      <c r="C784">
        <v>2046</v>
      </c>
      <c r="D784" s="10">
        <v>953.83790046000001</v>
      </c>
      <c r="E784" t="s">
        <v>11</v>
      </c>
    </row>
    <row r="785" spans="1:5" x14ac:dyDescent="0.25">
      <c r="A785" t="s">
        <v>17</v>
      </c>
      <c r="B785" t="s">
        <v>28</v>
      </c>
      <c r="C785">
        <v>2047</v>
      </c>
      <c r="D785" s="10">
        <v>952.11447210999995</v>
      </c>
      <c r="E785" t="s">
        <v>11</v>
      </c>
    </row>
    <row r="786" spans="1:5" x14ac:dyDescent="0.25">
      <c r="A786" t="s">
        <v>17</v>
      </c>
      <c r="B786" t="s">
        <v>28</v>
      </c>
      <c r="C786">
        <v>2048</v>
      </c>
      <c r="D786" s="10">
        <v>950.91905484999995</v>
      </c>
      <c r="E786" t="s">
        <v>11</v>
      </c>
    </row>
    <row r="787" spans="1:5" x14ac:dyDescent="0.25">
      <c r="A787" t="s">
        <v>17</v>
      </c>
      <c r="B787" t="s">
        <v>28</v>
      </c>
      <c r="C787">
        <v>2049</v>
      </c>
      <c r="D787" s="10">
        <v>950.18661440000005</v>
      </c>
      <c r="E787" t="s">
        <v>11</v>
      </c>
    </row>
    <row r="788" spans="1:5" x14ac:dyDescent="0.25">
      <c r="A788" t="s">
        <v>17</v>
      </c>
      <c r="B788" t="s">
        <v>28</v>
      </c>
      <c r="C788">
        <v>2050</v>
      </c>
      <c r="D788" s="10">
        <v>949.45901886000001</v>
      </c>
      <c r="E788" t="s">
        <v>11</v>
      </c>
    </row>
    <row r="789" spans="1:5" x14ac:dyDescent="0.25">
      <c r="A789" t="s">
        <v>17</v>
      </c>
      <c r="B789" t="s">
        <v>128</v>
      </c>
      <c r="C789">
        <v>2005</v>
      </c>
      <c r="D789" s="10">
        <v>918.88779999999997</v>
      </c>
      <c r="E789" t="s">
        <v>11</v>
      </c>
    </row>
    <row r="790" spans="1:5" x14ac:dyDescent="0.25">
      <c r="A790" t="s">
        <v>17</v>
      </c>
      <c r="B790" t="s">
        <v>128</v>
      </c>
      <c r="C790">
        <v>2006</v>
      </c>
      <c r="D790" s="10">
        <v>876.36249999999995</v>
      </c>
      <c r="E790" t="s">
        <v>11</v>
      </c>
    </row>
    <row r="791" spans="1:5" x14ac:dyDescent="0.25">
      <c r="A791" t="s">
        <v>17</v>
      </c>
      <c r="B791" t="s">
        <v>128</v>
      </c>
      <c r="C791">
        <v>2007</v>
      </c>
      <c r="D791" s="10">
        <v>879.4751</v>
      </c>
      <c r="E791" t="s">
        <v>11</v>
      </c>
    </row>
    <row r="792" spans="1:5" x14ac:dyDescent="0.25">
      <c r="A792" t="s">
        <v>17</v>
      </c>
      <c r="B792" t="s">
        <v>128</v>
      </c>
      <c r="C792">
        <v>2008</v>
      </c>
      <c r="D792" s="10">
        <v>826.21569999999997</v>
      </c>
      <c r="E792" t="s">
        <v>11</v>
      </c>
    </row>
    <row r="793" spans="1:5" x14ac:dyDescent="0.25">
      <c r="A793" t="s">
        <v>17</v>
      </c>
      <c r="B793" t="s">
        <v>128</v>
      </c>
      <c r="C793">
        <v>2009</v>
      </c>
      <c r="D793" s="10">
        <v>737.53319999999997</v>
      </c>
      <c r="E793" t="s">
        <v>11</v>
      </c>
    </row>
    <row r="794" spans="1:5" x14ac:dyDescent="0.25">
      <c r="A794" t="s">
        <v>17</v>
      </c>
      <c r="B794" t="s">
        <v>128</v>
      </c>
      <c r="C794">
        <v>2010</v>
      </c>
      <c r="D794" s="10">
        <v>937.15089999999998</v>
      </c>
      <c r="E794" t="s">
        <v>11</v>
      </c>
    </row>
    <row r="795" spans="1:5" x14ac:dyDescent="0.25">
      <c r="A795" t="s">
        <v>17</v>
      </c>
      <c r="B795" t="s">
        <v>128</v>
      </c>
      <c r="C795">
        <v>2011</v>
      </c>
      <c r="D795" s="10">
        <v>948.12180000000001</v>
      </c>
      <c r="E795" t="s">
        <v>11</v>
      </c>
    </row>
    <row r="796" spans="1:5" x14ac:dyDescent="0.25">
      <c r="A796" t="s">
        <v>17</v>
      </c>
      <c r="B796" t="s">
        <v>128</v>
      </c>
      <c r="C796">
        <v>2012</v>
      </c>
      <c r="D796" s="10">
        <v>961.95079999999996</v>
      </c>
      <c r="E796" t="s">
        <v>11</v>
      </c>
    </row>
    <row r="797" spans="1:5" x14ac:dyDescent="0.25">
      <c r="A797" t="s">
        <v>17</v>
      </c>
      <c r="B797" t="s">
        <v>128</v>
      </c>
      <c r="C797">
        <v>2013</v>
      </c>
      <c r="D797" s="10">
        <v>1016.7817</v>
      </c>
      <c r="E797" t="s">
        <v>11</v>
      </c>
    </row>
    <row r="798" spans="1:5" x14ac:dyDescent="0.25">
      <c r="A798" t="s">
        <v>17</v>
      </c>
      <c r="B798" t="s">
        <v>128</v>
      </c>
      <c r="C798">
        <v>2014</v>
      </c>
      <c r="D798" s="10">
        <v>1029.9122</v>
      </c>
      <c r="E798" t="s">
        <v>11</v>
      </c>
    </row>
    <row r="799" spans="1:5" x14ac:dyDescent="0.25">
      <c r="A799" t="s">
        <v>17</v>
      </c>
      <c r="B799" t="s">
        <v>128</v>
      </c>
      <c r="C799">
        <v>2015</v>
      </c>
      <c r="D799" s="10">
        <v>1120.4675</v>
      </c>
      <c r="E799" t="s">
        <v>11</v>
      </c>
    </row>
    <row r="800" spans="1:5" x14ac:dyDescent="0.25">
      <c r="A800" t="s">
        <v>17</v>
      </c>
      <c r="B800" t="s">
        <v>128</v>
      </c>
      <c r="C800">
        <v>2016</v>
      </c>
      <c r="D800" s="10">
        <v>930.06330000000003</v>
      </c>
      <c r="E800" t="s">
        <v>11</v>
      </c>
    </row>
    <row r="801" spans="1:5" x14ac:dyDescent="0.25">
      <c r="A801" t="s">
        <v>17</v>
      </c>
      <c r="B801" t="s">
        <v>128</v>
      </c>
      <c r="C801">
        <v>2017</v>
      </c>
      <c r="D801" s="10">
        <v>943.08339999999998</v>
      </c>
      <c r="E801" t="s">
        <v>11</v>
      </c>
    </row>
    <row r="802" spans="1:5" x14ac:dyDescent="0.25">
      <c r="A802" t="s">
        <v>17</v>
      </c>
      <c r="B802" t="s">
        <v>128</v>
      </c>
      <c r="C802">
        <v>2018</v>
      </c>
      <c r="D802" s="10">
        <v>1012.4082</v>
      </c>
      <c r="E802" t="s">
        <v>11</v>
      </c>
    </row>
    <row r="803" spans="1:5" x14ac:dyDescent="0.25">
      <c r="A803" t="s">
        <v>17</v>
      </c>
      <c r="B803" t="s">
        <v>128</v>
      </c>
      <c r="C803">
        <v>2019</v>
      </c>
      <c r="D803" s="10">
        <v>1005.0282</v>
      </c>
      <c r="E803" t="s">
        <v>11</v>
      </c>
    </row>
    <row r="804" spans="1:5" x14ac:dyDescent="0.25">
      <c r="A804" t="s">
        <v>17</v>
      </c>
      <c r="B804" t="s">
        <v>128</v>
      </c>
      <c r="C804">
        <v>2020</v>
      </c>
      <c r="D804" s="10">
        <v>968.57520154167798</v>
      </c>
      <c r="E804" t="s">
        <v>11</v>
      </c>
    </row>
    <row r="805" spans="1:5" x14ac:dyDescent="0.25">
      <c r="A805" t="s">
        <v>17</v>
      </c>
      <c r="B805" t="s">
        <v>128</v>
      </c>
      <c r="C805">
        <v>2021</v>
      </c>
      <c r="D805" s="10">
        <v>1014.41854585416</v>
      </c>
      <c r="E805" t="s">
        <v>11</v>
      </c>
    </row>
    <row r="806" spans="1:5" x14ac:dyDescent="0.25">
      <c r="A806" t="s">
        <v>17</v>
      </c>
      <c r="B806" t="s">
        <v>128</v>
      </c>
      <c r="C806">
        <v>2022</v>
      </c>
      <c r="D806" s="10">
        <v>1146.2957651936699</v>
      </c>
      <c r="E806" t="s">
        <v>11</v>
      </c>
    </row>
    <row r="807" spans="1:5" x14ac:dyDescent="0.25">
      <c r="A807" t="s">
        <v>17</v>
      </c>
      <c r="B807" t="s">
        <v>128</v>
      </c>
      <c r="C807">
        <v>2023</v>
      </c>
      <c r="D807" s="10">
        <v>1166.1492300478801</v>
      </c>
      <c r="E807" t="s">
        <v>11</v>
      </c>
    </row>
    <row r="808" spans="1:5" x14ac:dyDescent="0.25">
      <c r="A808" t="s">
        <v>17</v>
      </c>
      <c r="B808" t="s">
        <v>128</v>
      </c>
      <c r="C808">
        <v>2024</v>
      </c>
      <c r="D808" s="10">
        <v>1207.9235573967701</v>
      </c>
      <c r="E808" t="s">
        <v>11</v>
      </c>
    </row>
    <row r="809" spans="1:5" x14ac:dyDescent="0.25">
      <c r="A809" t="s">
        <v>17</v>
      </c>
      <c r="B809" t="s">
        <v>128</v>
      </c>
      <c r="C809">
        <v>2025</v>
      </c>
      <c r="D809" s="10">
        <v>1212.3431877523501</v>
      </c>
      <c r="E809" t="s">
        <v>11</v>
      </c>
    </row>
    <row r="810" spans="1:5" x14ac:dyDescent="0.25">
      <c r="A810" t="s">
        <v>17</v>
      </c>
      <c r="B810" t="s">
        <v>128</v>
      </c>
      <c r="C810">
        <v>2026</v>
      </c>
      <c r="D810" s="10">
        <v>1243.95019641523</v>
      </c>
      <c r="E810" t="s">
        <v>11</v>
      </c>
    </row>
    <row r="811" spans="1:5" x14ac:dyDescent="0.25">
      <c r="A811" t="s">
        <v>17</v>
      </c>
      <c r="B811" t="s">
        <v>128</v>
      </c>
      <c r="C811">
        <v>2027</v>
      </c>
      <c r="D811" s="10">
        <v>1287.6604454031201</v>
      </c>
      <c r="E811" t="s">
        <v>11</v>
      </c>
    </row>
    <row r="812" spans="1:5" x14ac:dyDescent="0.25">
      <c r="A812" t="s">
        <v>17</v>
      </c>
      <c r="B812" t="s">
        <v>128</v>
      </c>
      <c r="C812">
        <v>2028</v>
      </c>
      <c r="D812" s="10">
        <v>1347.0667689740001</v>
      </c>
      <c r="E812" t="s">
        <v>11</v>
      </c>
    </row>
    <row r="813" spans="1:5" x14ac:dyDescent="0.25">
      <c r="A813" t="s">
        <v>17</v>
      </c>
      <c r="B813" t="s">
        <v>128</v>
      </c>
      <c r="C813">
        <v>2029</v>
      </c>
      <c r="D813" s="10">
        <v>1439.16658120989</v>
      </c>
      <c r="E813" t="s">
        <v>11</v>
      </c>
    </row>
    <row r="814" spans="1:5" x14ac:dyDescent="0.25">
      <c r="A814" t="s">
        <v>17</v>
      </c>
      <c r="B814" t="s">
        <v>128</v>
      </c>
      <c r="C814">
        <v>2030</v>
      </c>
      <c r="D814" s="10">
        <v>1504.92247508177</v>
      </c>
      <c r="E814" t="s">
        <v>11</v>
      </c>
    </row>
    <row r="815" spans="1:5" x14ac:dyDescent="0.25">
      <c r="A815" t="s">
        <v>17</v>
      </c>
      <c r="B815" t="s">
        <v>128</v>
      </c>
      <c r="C815">
        <v>2031</v>
      </c>
      <c r="D815" s="10">
        <v>1567.49567449135</v>
      </c>
      <c r="E815" t="s">
        <v>11</v>
      </c>
    </row>
    <row r="816" spans="1:5" x14ac:dyDescent="0.25">
      <c r="A816" t="s">
        <v>17</v>
      </c>
      <c r="B816" t="s">
        <v>128</v>
      </c>
      <c r="C816">
        <v>2032</v>
      </c>
      <c r="D816" s="10">
        <v>1622.4648434309299</v>
      </c>
      <c r="E816" t="s">
        <v>11</v>
      </c>
    </row>
    <row r="817" spans="1:5" x14ac:dyDescent="0.25">
      <c r="A817" t="s">
        <v>17</v>
      </c>
      <c r="B817" t="s">
        <v>128</v>
      </c>
      <c r="C817">
        <v>2033</v>
      </c>
      <c r="D817" s="10">
        <v>1688.9127330825099</v>
      </c>
      <c r="E817" t="s">
        <v>11</v>
      </c>
    </row>
    <row r="818" spans="1:5" x14ac:dyDescent="0.25">
      <c r="A818" t="s">
        <v>17</v>
      </c>
      <c r="B818" t="s">
        <v>128</v>
      </c>
      <c r="C818">
        <v>2034</v>
      </c>
      <c r="D818" s="10">
        <v>1760.1558256630899</v>
      </c>
      <c r="E818" t="s">
        <v>11</v>
      </c>
    </row>
    <row r="819" spans="1:5" x14ac:dyDescent="0.25">
      <c r="A819" t="s">
        <v>17</v>
      </c>
      <c r="B819" t="s">
        <v>128</v>
      </c>
      <c r="C819">
        <v>2035</v>
      </c>
      <c r="D819" s="10">
        <v>1823.59337222867</v>
      </c>
      <c r="E819" t="s">
        <v>11</v>
      </c>
    </row>
    <row r="820" spans="1:5" x14ac:dyDescent="0.25">
      <c r="A820" t="s">
        <v>17</v>
      </c>
      <c r="B820" t="s">
        <v>128</v>
      </c>
      <c r="C820">
        <v>2036</v>
      </c>
      <c r="D820" s="10">
        <v>1881.2694489942501</v>
      </c>
      <c r="E820" t="s">
        <v>11</v>
      </c>
    </row>
    <row r="821" spans="1:5" x14ac:dyDescent="0.25">
      <c r="A821" t="s">
        <v>17</v>
      </c>
      <c r="B821" t="s">
        <v>128</v>
      </c>
      <c r="C821">
        <v>2037</v>
      </c>
      <c r="D821" s="10">
        <v>1941.93561375782</v>
      </c>
      <c r="E821" t="s">
        <v>11</v>
      </c>
    </row>
    <row r="822" spans="1:5" x14ac:dyDescent="0.25">
      <c r="A822" t="s">
        <v>17</v>
      </c>
      <c r="B822" t="s">
        <v>128</v>
      </c>
      <c r="C822">
        <v>2038</v>
      </c>
      <c r="D822" s="10">
        <v>2003.2944292184</v>
      </c>
      <c r="E822" t="s">
        <v>11</v>
      </c>
    </row>
    <row r="823" spans="1:5" x14ac:dyDescent="0.25">
      <c r="A823" t="s">
        <v>17</v>
      </c>
      <c r="B823" t="s">
        <v>128</v>
      </c>
      <c r="C823">
        <v>2039</v>
      </c>
      <c r="D823" s="10">
        <v>2074.7727097059801</v>
      </c>
      <c r="E823" t="s">
        <v>11</v>
      </c>
    </row>
    <row r="824" spans="1:5" x14ac:dyDescent="0.25">
      <c r="A824" t="s">
        <v>17</v>
      </c>
      <c r="B824" t="s">
        <v>128</v>
      </c>
      <c r="C824">
        <v>2040</v>
      </c>
      <c r="D824" s="10">
        <v>2144.8041411825602</v>
      </c>
      <c r="E824" t="s">
        <v>11</v>
      </c>
    </row>
    <row r="825" spans="1:5" x14ac:dyDescent="0.25">
      <c r="A825" t="s">
        <v>17</v>
      </c>
      <c r="B825" t="s">
        <v>128</v>
      </c>
      <c r="C825">
        <v>2041</v>
      </c>
      <c r="D825" s="10">
        <v>2219.3264905715901</v>
      </c>
      <c r="E825" t="s">
        <v>11</v>
      </c>
    </row>
    <row r="826" spans="1:5" x14ac:dyDescent="0.25">
      <c r="A826" t="s">
        <v>17</v>
      </c>
      <c r="B826" t="s">
        <v>128</v>
      </c>
      <c r="C826">
        <v>2042</v>
      </c>
      <c r="D826" s="10">
        <v>2306.0079411906099</v>
      </c>
      <c r="E826" t="s">
        <v>11</v>
      </c>
    </row>
    <row r="827" spans="1:5" x14ac:dyDescent="0.25">
      <c r="A827" t="s">
        <v>17</v>
      </c>
      <c r="B827" t="s">
        <v>128</v>
      </c>
      <c r="C827">
        <v>2043</v>
      </c>
      <c r="D827" s="10">
        <v>2365.7229169836301</v>
      </c>
      <c r="E827" t="s">
        <v>11</v>
      </c>
    </row>
    <row r="828" spans="1:5" x14ac:dyDescent="0.25">
      <c r="A828" t="s">
        <v>17</v>
      </c>
      <c r="B828" t="s">
        <v>128</v>
      </c>
      <c r="C828">
        <v>2044</v>
      </c>
      <c r="D828" s="10">
        <v>2396.6099787636599</v>
      </c>
      <c r="E828" t="s">
        <v>11</v>
      </c>
    </row>
    <row r="829" spans="1:5" x14ac:dyDescent="0.25">
      <c r="A829" t="s">
        <v>17</v>
      </c>
      <c r="B829" t="s">
        <v>128</v>
      </c>
      <c r="C829">
        <v>2045</v>
      </c>
      <c r="D829" s="10">
        <v>2455.5033655996799</v>
      </c>
      <c r="E829" t="s">
        <v>11</v>
      </c>
    </row>
    <row r="830" spans="1:5" x14ac:dyDescent="0.25">
      <c r="A830" t="s">
        <v>17</v>
      </c>
      <c r="B830" t="s">
        <v>128</v>
      </c>
      <c r="C830">
        <v>2046</v>
      </c>
      <c r="D830" s="10">
        <v>2503.5012371417001</v>
      </c>
      <c r="E830" t="s">
        <v>11</v>
      </c>
    </row>
    <row r="831" spans="1:5" x14ac:dyDescent="0.25">
      <c r="A831" t="s">
        <v>17</v>
      </c>
      <c r="B831" t="s">
        <v>128</v>
      </c>
      <c r="C831">
        <v>2047</v>
      </c>
      <c r="D831" s="10">
        <v>2546.6624810017302</v>
      </c>
      <c r="E831" t="s">
        <v>11</v>
      </c>
    </row>
    <row r="832" spans="1:5" x14ac:dyDescent="0.25">
      <c r="A832" t="s">
        <v>17</v>
      </c>
      <c r="B832" t="s">
        <v>128</v>
      </c>
      <c r="C832">
        <v>2048</v>
      </c>
      <c r="D832" s="10">
        <v>2589.28236542075</v>
      </c>
      <c r="E832" t="s">
        <v>11</v>
      </c>
    </row>
    <row r="833" spans="1:5" x14ac:dyDescent="0.25">
      <c r="A833" t="s">
        <v>17</v>
      </c>
      <c r="B833" t="s">
        <v>128</v>
      </c>
      <c r="C833">
        <v>2049</v>
      </c>
      <c r="D833" s="10">
        <v>2635.2160905527699</v>
      </c>
      <c r="E833" t="s">
        <v>11</v>
      </c>
    </row>
    <row r="834" spans="1:5" x14ac:dyDescent="0.25">
      <c r="A834" t="s">
        <v>17</v>
      </c>
      <c r="B834" t="s">
        <v>128</v>
      </c>
      <c r="C834">
        <v>2050</v>
      </c>
      <c r="D834" s="10">
        <v>2696.6483125067998</v>
      </c>
      <c r="E834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1958-422A-49FA-9D0B-0DE19A0C13D8}">
  <dimension ref="A1:D211"/>
  <sheetViews>
    <sheetView workbookViewId="0"/>
  </sheetViews>
  <sheetFormatPr defaultColWidth="11.5703125" defaultRowHeight="15" x14ac:dyDescent="0.25"/>
  <sheetData>
    <row r="1" spans="1:4" x14ac:dyDescent="0.25">
      <c r="A1" s="15" t="s">
        <v>129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20</v>
      </c>
      <c r="B7">
        <v>2010</v>
      </c>
      <c r="C7" s="10">
        <v>159.50667618</v>
      </c>
      <c r="D7" t="s">
        <v>21</v>
      </c>
    </row>
    <row r="8" spans="1:4" x14ac:dyDescent="0.25">
      <c r="A8" t="s">
        <v>20</v>
      </c>
      <c r="B8">
        <v>2011</v>
      </c>
      <c r="C8" s="10">
        <v>164.26566797999999</v>
      </c>
      <c r="D8" t="s">
        <v>21</v>
      </c>
    </row>
    <row r="9" spans="1:4" x14ac:dyDescent="0.25">
      <c r="A9" t="s">
        <v>20</v>
      </c>
      <c r="B9">
        <v>2012</v>
      </c>
      <c r="C9" s="10">
        <v>163.70576208</v>
      </c>
      <c r="D9" t="s">
        <v>21</v>
      </c>
    </row>
    <row r="10" spans="1:4" x14ac:dyDescent="0.25">
      <c r="A10" t="s">
        <v>20</v>
      </c>
      <c r="B10">
        <v>2013</v>
      </c>
      <c r="C10" s="10">
        <v>169.81791767999999</v>
      </c>
      <c r="D10" t="s">
        <v>21</v>
      </c>
    </row>
    <row r="11" spans="1:4" x14ac:dyDescent="0.25">
      <c r="A11" t="s">
        <v>20</v>
      </c>
      <c r="B11">
        <v>2014</v>
      </c>
      <c r="C11" s="10">
        <v>174.15387564</v>
      </c>
      <c r="D11" t="s">
        <v>21</v>
      </c>
    </row>
    <row r="12" spans="1:4" x14ac:dyDescent="0.25">
      <c r="A12" t="s">
        <v>20</v>
      </c>
      <c r="B12">
        <v>2015</v>
      </c>
      <c r="C12" s="10">
        <v>170.35734972</v>
      </c>
      <c r="D12" t="s">
        <v>21</v>
      </c>
    </row>
    <row r="13" spans="1:4" x14ac:dyDescent="0.25">
      <c r="A13" t="s">
        <v>20</v>
      </c>
      <c r="B13">
        <v>2016</v>
      </c>
      <c r="C13" s="10">
        <v>166.25935524000002</v>
      </c>
      <c r="D13" t="s">
        <v>21</v>
      </c>
    </row>
    <row r="14" spans="1:4" x14ac:dyDescent="0.25">
      <c r="A14" t="s">
        <v>20</v>
      </c>
      <c r="B14">
        <v>2017</v>
      </c>
      <c r="C14" s="10">
        <v>167.54051328</v>
      </c>
      <c r="D14" t="s">
        <v>21</v>
      </c>
    </row>
    <row r="15" spans="1:4" x14ac:dyDescent="0.25">
      <c r="A15" t="s">
        <v>20</v>
      </c>
      <c r="B15">
        <v>2018</v>
      </c>
      <c r="C15" s="10">
        <v>172.27958681999999</v>
      </c>
      <c r="D15" t="s">
        <v>21</v>
      </c>
    </row>
    <row r="16" spans="1:4" x14ac:dyDescent="0.25">
      <c r="A16" t="s">
        <v>20</v>
      </c>
      <c r="B16">
        <v>2019</v>
      </c>
      <c r="C16" s="10">
        <v>171.64556388</v>
      </c>
      <c r="D16" t="s">
        <v>21</v>
      </c>
    </row>
    <row r="17" spans="1:4" x14ac:dyDescent="0.25">
      <c r="A17" t="s">
        <v>20</v>
      </c>
      <c r="B17">
        <v>2020</v>
      </c>
      <c r="C17" s="10">
        <v>176.88189942</v>
      </c>
      <c r="D17" t="s">
        <v>21</v>
      </c>
    </row>
    <row r="18" spans="1:4" x14ac:dyDescent="0.25">
      <c r="A18" t="s">
        <v>20</v>
      </c>
      <c r="B18">
        <v>2021</v>
      </c>
      <c r="C18" s="10">
        <v>170.60153592</v>
      </c>
      <c r="D18" t="s">
        <v>21</v>
      </c>
    </row>
    <row r="19" spans="1:4" x14ac:dyDescent="0.25">
      <c r="A19" t="s">
        <v>20</v>
      </c>
      <c r="B19">
        <v>2022</v>
      </c>
      <c r="C19" s="10">
        <v>181.09848671999998</v>
      </c>
      <c r="D19" t="s">
        <v>21</v>
      </c>
    </row>
    <row r="20" spans="1:4" x14ac:dyDescent="0.25">
      <c r="A20" t="s">
        <v>20</v>
      </c>
      <c r="B20">
        <v>2023</v>
      </c>
      <c r="C20" s="10">
        <v>186.58948151999999</v>
      </c>
      <c r="D20" t="s">
        <v>21</v>
      </c>
    </row>
    <row r="21" spans="1:4" x14ac:dyDescent="0.25">
      <c r="A21" t="s">
        <v>20</v>
      </c>
      <c r="B21">
        <v>2024</v>
      </c>
      <c r="C21" s="10">
        <v>190.04250773999999</v>
      </c>
      <c r="D21" t="s">
        <v>21</v>
      </c>
    </row>
    <row r="22" spans="1:4" x14ac:dyDescent="0.25">
      <c r="A22" t="s">
        <v>20</v>
      </c>
      <c r="B22">
        <v>2025</v>
      </c>
      <c r="C22" s="10">
        <v>193.27712759999997</v>
      </c>
      <c r="D22" t="s">
        <v>21</v>
      </c>
    </row>
    <row r="23" spans="1:4" x14ac:dyDescent="0.25">
      <c r="A23" t="s">
        <v>20</v>
      </c>
      <c r="B23">
        <v>2026</v>
      </c>
      <c r="C23" s="10">
        <v>196.03301472000001</v>
      </c>
      <c r="D23" t="s">
        <v>21</v>
      </c>
    </row>
    <row r="24" spans="1:4" x14ac:dyDescent="0.25">
      <c r="A24" t="s">
        <v>20</v>
      </c>
      <c r="B24">
        <v>2027</v>
      </c>
      <c r="C24" s="10">
        <v>198.48076608</v>
      </c>
      <c r="D24" t="s">
        <v>21</v>
      </c>
    </row>
    <row r="25" spans="1:4" x14ac:dyDescent="0.25">
      <c r="A25" t="s">
        <v>20</v>
      </c>
      <c r="B25">
        <v>2028</v>
      </c>
      <c r="C25" s="10">
        <v>200.76297642</v>
      </c>
      <c r="D25" t="s">
        <v>21</v>
      </c>
    </row>
    <row r="26" spans="1:4" x14ac:dyDescent="0.25">
      <c r="A26" t="s">
        <v>20</v>
      </c>
      <c r="B26">
        <v>2029</v>
      </c>
      <c r="C26" s="10">
        <v>202.78377696000001</v>
      </c>
      <c r="D26" t="s">
        <v>21</v>
      </c>
    </row>
    <row r="27" spans="1:4" x14ac:dyDescent="0.25">
      <c r="A27" t="s">
        <v>20</v>
      </c>
      <c r="B27">
        <v>2030</v>
      </c>
      <c r="C27" s="10">
        <v>204.54002856</v>
      </c>
      <c r="D27" t="s">
        <v>21</v>
      </c>
    </row>
    <row r="28" spans="1:4" x14ac:dyDescent="0.25">
      <c r="A28" t="s">
        <v>20</v>
      </c>
      <c r="B28">
        <v>2031</v>
      </c>
      <c r="C28" s="10">
        <v>206.77040141999998</v>
      </c>
      <c r="D28" t="s">
        <v>21</v>
      </c>
    </row>
    <row r="29" spans="1:4" x14ac:dyDescent="0.25">
      <c r="A29" t="s">
        <v>20</v>
      </c>
      <c r="B29">
        <v>2032</v>
      </c>
      <c r="C29" s="10">
        <v>209.12800668</v>
      </c>
      <c r="D29" t="s">
        <v>21</v>
      </c>
    </row>
    <row r="30" spans="1:4" x14ac:dyDescent="0.25">
      <c r="A30" t="s">
        <v>20</v>
      </c>
      <c r="B30">
        <v>2033</v>
      </c>
      <c r="C30" s="10">
        <v>211.56975756</v>
      </c>
      <c r="D30" t="s">
        <v>21</v>
      </c>
    </row>
    <row r="31" spans="1:4" x14ac:dyDescent="0.25">
      <c r="A31" t="s">
        <v>20</v>
      </c>
      <c r="B31">
        <v>2034</v>
      </c>
      <c r="C31" s="10">
        <v>214.03148225999999</v>
      </c>
      <c r="D31" t="s">
        <v>21</v>
      </c>
    </row>
    <row r="32" spans="1:4" x14ac:dyDescent="0.25">
      <c r="A32" t="s">
        <v>20</v>
      </c>
      <c r="B32">
        <v>2035</v>
      </c>
      <c r="C32" s="10">
        <v>216.45978761999999</v>
      </c>
      <c r="D32" t="s">
        <v>21</v>
      </c>
    </row>
    <row r="33" spans="1:4" x14ac:dyDescent="0.25">
      <c r="A33" t="s">
        <v>20</v>
      </c>
      <c r="B33">
        <v>2036</v>
      </c>
      <c r="C33" s="10">
        <v>218.83333859999999</v>
      </c>
      <c r="D33" t="s">
        <v>21</v>
      </c>
    </row>
    <row r="34" spans="1:4" x14ac:dyDescent="0.25">
      <c r="A34" t="s">
        <v>20</v>
      </c>
      <c r="B34">
        <v>2037</v>
      </c>
      <c r="C34" s="10">
        <v>221.12732765999999</v>
      </c>
      <c r="D34" t="s">
        <v>21</v>
      </c>
    </row>
    <row r="35" spans="1:4" x14ac:dyDescent="0.25">
      <c r="A35" t="s">
        <v>20</v>
      </c>
      <c r="B35">
        <v>2038</v>
      </c>
      <c r="C35" s="10">
        <v>223.29483438</v>
      </c>
      <c r="D35" t="s">
        <v>21</v>
      </c>
    </row>
    <row r="36" spans="1:4" x14ac:dyDescent="0.25">
      <c r="A36" t="s">
        <v>20</v>
      </c>
      <c r="B36">
        <v>2039</v>
      </c>
      <c r="C36" s="10">
        <v>225.31580159999999</v>
      </c>
      <c r="D36" t="s">
        <v>21</v>
      </c>
    </row>
    <row r="37" spans="1:4" x14ac:dyDescent="0.25">
      <c r="A37" t="s">
        <v>20</v>
      </c>
      <c r="B37">
        <v>2040</v>
      </c>
      <c r="C37" s="10">
        <v>227.19164609999999</v>
      </c>
      <c r="D37" t="s">
        <v>21</v>
      </c>
    </row>
    <row r="38" spans="1:4" x14ac:dyDescent="0.25">
      <c r="A38" t="s">
        <v>20</v>
      </c>
      <c r="B38">
        <v>2041</v>
      </c>
      <c r="C38" s="10">
        <v>228.97737228</v>
      </c>
      <c r="D38" t="s">
        <v>21</v>
      </c>
    </row>
    <row r="39" spans="1:4" x14ac:dyDescent="0.25">
      <c r="A39" t="s">
        <v>20</v>
      </c>
      <c r="B39">
        <v>2042</v>
      </c>
      <c r="C39" s="10">
        <v>230.62464294</v>
      </c>
      <c r="D39" t="s">
        <v>21</v>
      </c>
    </row>
    <row r="40" spans="1:4" x14ac:dyDescent="0.25">
      <c r="A40" t="s">
        <v>20</v>
      </c>
      <c r="B40">
        <v>2043</v>
      </c>
      <c r="C40" s="10">
        <v>232.16318267999998</v>
      </c>
      <c r="D40" t="s">
        <v>21</v>
      </c>
    </row>
    <row r="41" spans="1:4" x14ac:dyDescent="0.25">
      <c r="A41" t="s">
        <v>20</v>
      </c>
      <c r="B41">
        <v>2044</v>
      </c>
      <c r="C41" s="10">
        <v>233.58201839999998</v>
      </c>
      <c r="D41" t="s">
        <v>21</v>
      </c>
    </row>
    <row r="42" spans="1:4" x14ac:dyDescent="0.25">
      <c r="A42" t="s">
        <v>20</v>
      </c>
      <c r="B42">
        <v>2045</v>
      </c>
      <c r="C42" s="10">
        <v>234.92232005999998</v>
      </c>
      <c r="D42" t="s">
        <v>21</v>
      </c>
    </row>
    <row r="43" spans="1:4" x14ac:dyDescent="0.25">
      <c r="A43" t="s">
        <v>20</v>
      </c>
      <c r="B43">
        <v>2046</v>
      </c>
      <c r="C43" s="10">
        <v>236.12149931999997</v>
      </c>
      <c r="D43" t="s">
        <v>21</v>
      </c>
    </row>
    <row r="44" spans="1:4" x14ac:dyDescent="0.25">
      <c r="A44" t="s">
        <v>20</v>
      </c>
      <c r="B44">
        <v>2047</v>
      </c>
      <c r="C44" s="10">
        <v>237.24825611999998</v>
      </c>
      <c r="D44" t="s">
        <v>21</v>
      </c>
    </row>
    <row r="45" spans="1:4" x14ac:dyDescent="0.25">
      <c r="A45" t="s">
        <v>20</v>
      </c>
      <c r="B45">
        <v>2048</v>
      </c>
      <c r="C45" s="10">
        <v>238.36598441999999</v>
      </c>
      <c r="D45" t="s">
        <v>21</v>
      </c>
    </row>
    <row r="46" spans="1:4" x14ac:dyDescent="0.25">
      <c r="A46" t="s">
        <v>20</v>
      </c>
      <c r="B46">
        <v>2049</v>
      </c>
      <c r="C46" s="10">
        <v>239.40567870000001</v>
      </c>
      <c r="D46" t="s">
        <v>21</v>
      </c>
    </row>
    <row r="47" spans="1:4" x14ac:dyDescent="0.25">
      <c r="A47" t="s">
        <v>20</v>
      </c>
      <c r="B47">
        <v>2050</v>
      </c>
      <c r="C47" s="10">
        <v>240.35786598000001</v>
      </c>
      <c r="D47" t="s">
        <v>21</v>
      </c>
    </row>
    <row r="48" spans="1:4" x14ac:dyDescent="0.25">
      <c r="A48" t="s">
        <v>22</v>
      </c>
      <c r="B48">
        <v>2010</v>
      </c>
      <c r="C48" s="10">
        <v>126.24284862</v>
      </c>
      <c r="D48" t="s">
        <v>21</v>
      </c>
    </row>
    <row r="49" spans="1:4" x14ac:dyDescent="0.25">
      <c r="A49" t="s">
        <v>22</v>
      </c>
      <c r="B49">
        <v>2011</v>
      </c>
      <c r="C49" s="10">
        <v>130.42768337999999</v>
      </c>
      <c r="D49" t="s">
        <v>21</v>
      </c>
    </row>
    <row r="50" spans="1:4" x14ac:dyDescent="0.25">
      <c r="A50" t="s">
        <v>22</v>
      </c>
      <c r="B50">
        <v>2012</v>
      </c>
      <c r="C50" s="10">
        <v>128.75074368</v>
      </c>
      <c r="D50" t="s">
        <v>21</v>
      </c>
    </row>
    <row r="51" spans="1:4" x14ac:dyDescent="0.25">
      <c r="A51" t="s">
        <v>22</v>
      </c>
      <c r="B51">
        <v>2013</v>
      </c>
      <c r="C51" s="10">
        <v>133.62060546000001</v>
      </c>
      <c r="D51" t="s">
        <v>21</v>
      </c>
    </row>
    <row r="52" spans="1:4" x14ac:dyDescent="0.25">
      <c r="A52" t="s">
        <v>22</v>
      </c>
      <c r="B52">
        <v>2014</v>
      </c>
      <c r="C52" s="10">
        <v>138.77762910000001</v>
      </c>
      <c r="D52" t="s">
        <v>21</v>
      </c>
    </row>
    <row r="53" spans="1:4" x14ac:dyDescent="0.25">
      <c r="A53" t="s">
        <v>22</v>
      </c>
      <c r="B53">
        <v>2015</v>
      </c>
      <c r="C53" s="10">
        <v>139.32547848000002</v>
      </c>
      <c r="D53" t="s">
        <v>21</v>
      </c>
    </row>
    <row r="54" spans="1:4" x14ac:dyDescent="0.25">
      <c r="A54" t="s">
        <v>22</v>
      </c>
      <c r="B54">
        <v>2016</v>
      </c>
      <c r="C54" s="10">
        <v>138.45338093999999</v>
      </c>
      <c r="D54" t="s">
        <v>21</v>
      </c>
    </row>
    <row r="55" spans="1:4" x14ac:dyDescent="0.25">
      <c r="A55" t="s">
        <v>22</v>
      </c>
      <c r="B55">
        <v>2017</v>
      </c>
      <c r="C55" s="10">
        <v>145.81683107999999</v>
      </c>
      <c r="D55" t="s">
        <v>21</v>
      </c>
    </row>
    <row r="56" spans="1:4" x14ac:dyDescent="0.25">
      <c r="A56" t="s">
        <v>22</v>
      </c>
      <c r="B56">
        <v>2018</v>
      </c>
      <c r="C56" s="10">
        <v>151.22940294</v>
      </c>
      <c r="D56" t="s">
        <v>21</v>
      </c>
    </row>
    <row r="57" spans="1:4" x14ac:dyDescent="0.25">
      <c r="A57" t="s">
        <v>22</v>
      </c>
      <c r="B57">
        <v>2019</v>
      </c>
      <c r="C57" s="10">
        <v>150.76431017999997</v>
      </c>
      <c r="D57" t="s">
        <v>21</v>
      </c>
    </row>
    <row r="58" spans="1:4" x14ac:dyDescent="0.25">
      <c r="A58" t="s">
        <v>22</v>
      </c>
      <c r="B58">
        <v>2020</v>
      </c>
      <c r="C58" s="10">
        <v>144.83547479999999</v>
      </c>
      <c r="D58" t="s">
        <v>21</v>
      </c>
    </row>
    <row r="59" spans="1:4" x14ac:dyDescent="0.25">
      <c r="A59" t="s">
        <v>22</v>
      </c>
      <c r="B59">
        <v>2021</v>
      </c>
      <c r="C59" s="10">
        <v>146.26089438</v>
      </c>
      <c r="D59" t="s">
        <v>21</v>
      </c>
    </row>
    <row r="60" spans="1:4" x14ac:dyDescent="0.25">
      <c r="A60" t="s">
        <v>22</v>
      </c>
      <c r="B60">
        <v>2022</v>
      </c>
      <c r="C60" s="10">
        <v>155.06487641999999</v>
      </c>
      <c r="D60" t="s">
        <v>21</v>
      </c>
    </row>
    <row r="61" spans="1:4" x14ac:dyDescent="0.25">
      <c r="A61" t="s">
        <v>22</v>
      </c>
      <c r="B61">
        <v>2023</v>
      </c>
      <c r="C61" s="10">
        <v>159.01305335999999</v>
      </c>
      <c r="D61" t="s">
        <v>21</v>
      </c>
    </row>
    <row r="62" spans="1:4" x14ac:dyDescent="0.25">
      <c r="A62" t="s">
        <v>22</v>
      </c>
      <c r="B62">
        <v>2024</v>
      </c>
      <c r="C62" s="10">
        <v>161.84214077999999</v>
      </c>
      <c r="D62" t="s">
        <v>21</v>
      </c>
    </row>
    <row r="63" spans="1:4" x14ac:dyDescent="0.25">
      <c r="A63" t="s">
        <v>22</v>
      </c>
      <c r="B63">
        <v>2025</v>
      </c>
      <c r="C63" s="10">
        <v>164.42279165999997</v>
      </c>
      <c r="D63" t="s">
        <v>21</v>
      </c>
    </row>
    <row r="64" spans="1:4" x14ac:dyDescent="0.25">
      <c r="A64" t="s">
        <v>22</v>
      </c>
      <c r="B64">
        <v>2026</v>
      </c>
      <c r="C64" s="10">
        <v>167.39919641999998</v>
      </c>
      <c r="D64" t="s">
        <v>21</v>
      </c>
    </row>
    <row r="65" spans="1:4" x14ac:dyDescent="0.25">
      <c r="A65" t="s">
        <v>22</v>
      </c>
      <c r="B65">
        <v>2027</v>
      </c>
      <c r="C65" s="10">
        <v>170.82235914</v>
      </c>
      <c r="D65" t="s">
        <v>21</v>
      </c>
    </row>
    <row r="66" spans="1:4" x14ac:dyDescent="0.25">
      <c r="A66" t="s">
        <v>22</v>
      </c>
      <c r="B66">
        <v>2028</v>
      </c>
      <c r="C66" s="10">
        <v>174.03742187999998</v>
      </c>
      <c r="D66" t="s">
        <v>21</v>
      </c>
    </row>
    <row r="67" spans="1:4" x14ac:dyDescent="0.25">
      <c r="A67" t="s">
        <v>22</v>
      </c>
      <c r="B67">
        <v>2029</v>
      </c>
      <c r="C67" s="10">
        <v>177.27895895999998</v>
      </c>
      <c r="D67" t="s">
        <v>21</v>
      </c>
    </row>
    <row r="68" spans="1:4" x14ac:dyDescent="0.25">
      <c r="A68" t="s">
        <v>22</v>
      </c>
      <c r="B68">
        <v>2030</v>
      </c>
      <c r="C68" s="10">
        <v>180.20358179999999</v>
      </c>
      <c r="D68" t="s">
        <v>21</v>
      </c>
    </row>
    <row r="69" spans="1:4" x14ac:dyDescent="0.25">
      <c r="A69" t="s">
        <v>22</v>
      </c>
      <c r="B69">
        <v>2031</v>
      </c>
      <c r="C69" s="10">
        <v>183.38808654000002</v>
      </c>
      <c r="D69" t="s">
        <v>21</v>
      </c>
    </row>
    <row r="70" spans="1:4" x14ac:dyDescent="0.25">
      <c r="A70" t="s">
        <v>22</v>
      </c>
      <c r="B70">
        <v>2032</v>
      </c>
      <c r="C70" s="10">
        <v>186.93842609999999</v>
      </c>
      <c r="D70" t="s">
        <v>21</v>
      </c>
    </row>
    <row r="71" spans="1:4" x14ac:dyDescent="0.25">
      <c r="A71" t="s">
        <v>22</v>
      </c>
      <c r="B71">
        <v>2033</v>
      </c>
      <c r="C71" s="10">
        <v>190.57757831999999</v>
      </c>
      <c r="D71" t="s">
        <v>21</v>
      </c>
    </row>
    <row r="72" spans="1:4" x14ac:dyDescent="0.25">
      <c r="A72" t="s">
        <v>22</v>
      </c>
      <c r="B72">
        <v>2034</v>
      </c>
      <c r="C72" s="10">
        <v>194.29087536</v>
      </c>
      <c r="D72" t="s">
        <v>21</v>
      </c>
    </row>
    <row r="73" spans="1:4" x14ac:dyDescent="0.25">
      <c r="A73" t="s">
        <v>22</v>
      </c>
      <c r="B73">
        <v>2035</v>
      </c>
      <c r="C73" s="10">
        <v>197.95955771999999</v>
      </c>
      <c r="D73" t="s">
        <v>21</v>
      </c>
    </row>
    <row r="74" spans="1:4" x14ac:dyDescent="0.25">
      <c r="A74" t="s">
        <v>22</v>
      </c>
      <c r="B74">
        <v>2036</v>
      </c>
      <c r="C74" s="10">
        <v>201.51556439999999</v>
      </c>
      <c r="D74" t="s">
        <v>21</v>
      </c>
    </row>
    <row r="75" spans="1:4" x14ac:dyDescent="0.25">
      <c r="A75" t="s">
        <v>22</v>
      </c>
      <c r="B75">
        <v>2037</v>
      </c>
      <c r="C75" s="10">
        <v>204.85416480000001</v>
      </c>
      <c r="D75" t="s">
        <v>21</v>
      </c>
    </row>
    <row r="76" spans="1:4" x14ac:dyDescent="0.25">
      <c r="A76" t="s">
        <v>22</v>
      </c>
      <c r="B76">
        <v>2038</v>
      </c>
      <c r="C76" s="10">
        <v>207.94530095999997</v>
      </c>
      <c r="D76" t="s">
        <v>21</v>
      </c>
    </row>
    <row r="77" spans="1:4" x14ac:dyDescent="0.25">
      <c r="A77" t="s">
        <v>22</v>
      </c>
      <c r="B77">
        <v>2039</v>
      </c>
      <c r="C77" s="10">
        <v>210.87247955999999</v>
      </c>
      <c r="D77" t="s">
        <v>21</v>
      </c>
    </row>
    <row r="78" spans="1:4" x14ac:dyDescent="0.25">
      <c r="A78" t="s">
        <v>22</v>
      </c>
      <c r="B78">
        <v>2040</v>
      </c>
      <c r="C78" s="10">
        <v>213.66267497999999</v>
      </c>
      <c r="D78" t="s">
        <v>21</v>
      </c>
    </row>
    <row r="79" spans="1:4" x14ac:dyDescent="0.25">
      <c r="A79" t="s">
        <v>22</v>
      </c>
      <c r="B79">
        <v>2041</v>
      </c>
      <c r="C79" s="10">
        <v>216.27741191999999</v>
      </c>
      <c r="D79" t="s">
        <v>21</v>
      </c>
    </row>
    <row r="80" spans="1:4" x14ac:dyDescent="0.25">
      <c r="A80" t="s">
        <v>22</v>
      </c>
      <c r="B80">
        <v>2042</v>
      </c>
      <c r="C80" s="10">
        <v>218.64674033999998</v>
      </c>
      <c r="D80" t="s">
        <v>21</v>
      </c>
    </row>
    <row r="81" spans="1:4" x14ac:dyDescent="0.25">
      <c r="A81" t="s">
        <v>22</v>
      </c>
      <c r="B81">
        <v>2043</v>
      </c>
      <c r="C81" s="10">
        <v>220.88766959999998</v>
      </c>
      <c r="D81" t="s">
        <v>21</v>
      </c>
    </row>
    <row r="82" spans="1:4" x14ac:dyDescent="0.25">
      <c r="A82" t="s">
        <v>22</v>
      </c>
      <c r="B82">
        <v>2044</v>
      </c>
      <c r="C82" s="10">
        <v>222.93880589999998</v>
      </c>
      <c r="D82" t="s">
        <v>21</v>
      </c>
    </row>
    <row r="83" spans="1:4" x14ac:dyDescent="0.25">
      <c r="A83" t="s">
        <v>22</v>
      </c>
      <c r="B83">
        <v>2045</v>
      </c>
      <c r="C83" s="10">
        <v>224.94485526</v>
      </c>
      <c r="D83" t="s">
        <v>21</v>
      </c>
    </row>
    <row r="84" spans="1:4" x14ac:dyDescent="0.25">
      <c r="A84" t="s">
        <v>22</v>
      </c>
      <c r="B84">
        <v>2046</v>
      </c>
      <c r="C84" s="10">
        <v>226.87600974</v>
      </c>
      <c r="D84" t="s">
        <v>21</v>
      </c>
    </row>
    <row r="85" spans="1:4" x14ac:dyDescent="0.25">
      <c r="A85" t="s">
        <v>22</v>
      </c>
      <c r="B85">
        <v>2047</v>
      </c>
      <c r="C85" s="10">
        <v>228.77838413999999</v>
      </c>
      <c r="D85" t="s">
        <v>21</v>
      </c>
    </row>
    <row r="86" spans="1:4" x14ac:dyDescent="0.25">
      <c r="A86" t="s">
        <v>22</v>
      </c>
      <c r="B86">
        <v>2048</v>
      </c>
      <c r="C86" s="10">
        <v>230.64022751999997</v>
      </c>
      <c r="D86" t="s">
        <v>21</v>
      </c>
    </row>
    <row r="87" spans="1:4" x14ac:dyDescent="0.25">
      <c r="A87" t="s">
        <v>22</v>
      </c>
      <c r="B87">
        <v>2049</v>
      </c>
      <c r="C87" s="10">
        <v>232.34736408000001</v>
      </c>
      <c r="D87" t="s">
        <v>21</v>
      </c>
    </row>
    <row r="88" spans="1:4" x14ac:dyDescent="0.25">
      <c r="A88" t="s">
        <v>22</v>
      </c>
      <c r="B88">
        <v>2050</v>
      </c>
      <c r="C88" s="10">
        <v>233.90554428000002</v>
      </c>
      <c r="D88" t="s">
        <v>21</v>
      </c>
    </row>
    <row r="89" spans="1:4" x14ac:dyDescent="0.25">
      <c r="A89" t="s">
        <v>23</v>
      </c>
      <c r="B89">
        <v>2010</v>
      </c>
      <c r="C89" s="10">
        <v>224.42025773999998</v>
      </c>
      <c r="D89" t="s">
        <v>21</v>
      </c>
    </row>
    <row r="90" spans="1:4" x14ac:dyDescent="0.25">
      <c r="A90" t="s">
        <v>23</v>
      </c>
      <c r="B90">
        <v>2011</v>
      </c>
      <c r="C90" s="10">
        <v>226.44930893999998</v>
      </c>
      <c r="D90" t="s">
        <v>21</v>
      </c>
    </row>
    <row r="91" spans="1:4" x14ac:dyDescent="0.25">
      <c r="A91" t="s">
        <v>23</v>
      </c>
      <c r="B91">
        <v>2012</v>
      </c>
      <c r="C91" s="10">
        <v>224.24863289999999</v>
      </c>
      <c r="D91" t="s">
        <v>21</v>
      </c>
    </row>
    <row r="92" spans="1:4" x14ac:dyDescent="0.25">
      <c r="A92" t="s">
        <v>23</v>
      </c>
      <c r="B92">
        <v>2013</v>
      </c>
      <c r="C92" s="10">
        <v>223.87729763999999</v>
      </c>
      <c r="D92" t="s">
        <v>21</v>
      </c>
    </row>
    <row r="93" spans="1:4" x14ac:dyDescent="0.25">
      <c r="A93" t="s">
        <v>23</v>
      </c>
      <c r="B93">
        <v>2014</v>
      </c>
      <c r="C93" s="10">
        <v>223.66408613999999</v>
      </c>
      <c r="D93" t="s">
        <v>21</v>
      </c>
    </row>
    <row r="94" spans="1:4" x14ac:dyDescent="0.25">
      <c r="A94" t="s">
        <v>23</v>
      </c>
      <c r="B94">
        <v>2015</v>
      </c>
      <c r="C94" s="10">
        <v>225.31955189999999</v>
      </c>
      <c r="D94" t="s">
        <v>21</v>
      </c>
    </row>
    <row r="95" spans="1:4" x14ac:dyDescent="0.25">
      <c r="A95" t="s">
        <v>23</v>
      </c>
      <c r="B95">
        <v>2016</v>
      </c>
      <c r="C95" s="10">
        <v>231.65094726000001</v>
      </c>
      <c r="D95" t="s">
        <v>21</v>
      </c>
    </row>
    <row r="96" spans="1:4" x14ac:dyDescent="0.25">
      <c r="A96" t="s">
        <v>23</v>
      </c>
      <c r="B96">
        <v>2017</v>
      </c>
      <c r="C96" s="10">
        <v>229.77329706</v>
      </c>
      <c r="D96" t="s">
        <v>21</v>
      </c>
    </row>
    <row r="97" spans="1:4" x14ac:dyDescent="0.25">
      <c r="A97" t="s">
        <v>23</v>
      </c>
      <c r="B97">
        <v>2018</v>
      </c>
      <c r="C97" s="10">
        <v>235.59870749999999</v>
      </c>
      <c r="D97" t="s">
        <v>21</v>
      </c>
    </row>
    <row r="98" spans="1:4" x14ac:dyDescent="0.25">
      <c r="A98" t="s">
        <v>23</v>
      </c>
      <c r="B98">
        <v>2019</v>
      </c>
      <c r="C98" s="10">
        <v>238.26661535999997</v>
      </c>
      <c r="D98" t="s">
        <v>21</v>
      </c>
    </row>
    <row r="99" spans="1:4" x14ac:dyDescent="0.25">
      <c r="A99" t="s">
        <v>23</v>
      </c>
      <c r="B99">
        <v>2020</v>
      </c>
      <c r="C99" s="10">
        <v>230.19941448</v>
      </c>
      <c r="D99" t="s">
        <v>21</v>
      </c>
    </row>
    <row r="100" spans="1:4" x14ac:dyDescent="0.25">
      <c r="A100" t="s">
        <v>23</v>
      </c>
      <c r="B100">
        <v>2021</v>
      </c>
      <c r="C100" s="10">
        <v>225.84873311999999</v>
      </c>
      <c r="D100" t="s">
        <v>21</v>
      </c>
    </row>
    <row r="101" spans="1:4" x14ac:dyDescent="0.25">
      <c r="A101" t="s">
        <v>23</v>
      </c>
      <c r="B101">
        <v>2022</v>
      </c>
      <c r="C101" s="10">
        <v>235.0596366</v>
      </c>
      <c r="D101" t="s">
        <v>21</v>
      </c>
    </row>
    <row r="102" spans="1:4" x14ac:dyDescent="0.25">
      <c r="A102" t="s">
        <v>23</v>
      </c>
      <c r="B102">
        <v>2023</v>
      </c>
      <c r="C102" s="10">
        <v>238.78510127999999</v>
      </c>
      <c r="D102" t="s">
        <v>21</v>
      </c>
    </row>
    <row r="103" spans="1:4" x14ac:dyDescent="0.25">
      <c r="A103" t="s">
        <v>23</v>
      </c>
      <c r="B103">
        <v>2024</v>
      </c>
      <c r="C103" s="10">
        <v>242.70127565999999</v>
      </c>
      <c r="D103" t="s">
        <v>21</v>
      </c>
    </row>
    <row r="104" spans="1:4" x14ac:dyDescent="0.25">
      <c r="A104" t="s">
        <v>23</v>
      </c>
      <c r="B104">
        <v>2025</v>
      </c>
      <c r="C104" s="10">
        <v>246.70281797999996</v>
      </c>
      <c r="D104" t="s">
        <v>21</v>
      </c>
    </row>
    <row r="105" spans="1:4" x14ac:dyDescent="0.25">
      <c r="A105" t="s">
        <v>23</v>
      </c>
      <c r="B105">
        <v>2026</v>
      </c>
      <c r="C105" s="10">
        <v>252.11708442</v>
      </c>
      <c r="D105" t="s">
        <v>21</v>
      </c>
    </row>
    <row r="106" spans="1:4" x14ac:dyDescent="0.25">
      <c r="A106" t="s">
        <v>23</v>
      </c>
      <c r="B106">
        <v>2027</v>
      </c>
      <c r="C106" s="10">
        <v>256.80240365999998</v>
      </c>
      <c r="D106" t="s">
        <v>21</v>
      </c>
    </row>
    <row r="107" spans="1:4" x14ac:dyDescent="0.25">
      <c r="A107" t="s">
        <v>23</v>
      </c>
      <c r="B107">
        <v>2028</v>
      </c>
      <c r="C107" s="10">
        <v>260.27037552000002</v>
      </c>
      <c r="D107" t="s">
        <v>21</v>
      </c>
    </row>
    <row r="108" spans="1:4" x14ac:dyDescent="0.25">
      <c r="A108" t="s">
        <v>23</v>
      </c>
      <c r="B108">
        <v>2029</v>
      </c>
      <c r="C108" s="10">
        <v>265.49412672</v>
      </c>
      <c r="D108" t="s">
        <v>21</v>
      </c>
    </row>
    <row r="109" spans="1:4" x14ac:dyDescent="0.25">
      <c r="A109" t="s">
        <v>23</v>
      </c>
      <c r="B109">
        <v>2030</v>
      </c>
      <c r="C109" s="10">
        <v>269.39871683999996</v>
      </c>
      <c r="D109" t="s">
        <v>21</v>
      </c>
    </row>
    <row r="110" spans="1:4" x14ac:dyDescent="0.25">
      <c r="A110" t="s">
        <v>23</v>
      </c>
      <c r="B110">
        <v>2031</v>
      </c>
      <c r="C110" s="10">
        <v>273.94405265999995</v>
      </c>
      <c r="D110" t="s">
        <v>21</v>
      </c>
    </row>
    <row r="111" spans="1:4" x14ac:dyDescent="0.25">
      <c r="A111" t="s">
        <v>23</v>
      </c>
      <c r="B111">
        <v>2032</v>
      </c>
      <c r="C111" s="10">
        <v>276.94312589999998</v>
      </c>
      <c r="D111" t="s">
        <v>21</v>
      </c>
    </row>
    <row r="112" spans="1:4" x14ac:dyDescent="0.25">
      <c r="A112" t="s">
        <v>23</v>
      </c>
      <c r="B112">
        <v>2033</v>
      </c>
      <c r="C112" s="10">
        <v>279.22464173999998</v>
      </c>
      <c r="D112" t="s">
        <v>21</v>
      </c>
    </row>
    <row r="113" spans="1:4" x14ac:dyDescent="0.25">
      <c r="A113" t="s">
        <v>23</v>
      </c>
      <c r="B113">
        <v>2034</v>
      </c>
      <c r="C113" s="10">
        <v>280.70709366</v>
      </c>
      <c r="D113" t="s">
        <v>21</v>
      </c>
    </row>
    <row r="114" spans="1:4" x14ac:dyDescent="0.25">
      <c r="A114" t="s">
        <v>23</v>
      </c>
      <c r="B114">
        <v>2035</v>
      </c>
      <c r="C114" s="10">
        <v>281.22860759999998</v>
      </c>
      <c r="D114" t="s">
        <v>21</v>
      </c>
    </row>
    <row r="115" spans="1:4" x14ac:dyDescent="0.25">
      <c r="A115" t="s">
        <v>23</v>
      </c>
      <c r="B115">
        <v>2036</v>
      </c>
      <c r="C115" s="10">
        <v>281.47598849999997</v>
      </c>
      <c r="D115" t="s">
        <v>21</v>
      </c>
    </row>
    <row r="116" spans="1:4" x14ac:dyDescent="0.25">
      <c r="A116" t="s">
        <v>23</v>
      </c>
      <c r="B116">
        <v>2037</v>
      </c>
      <c r="C116" s="10">
        <v>282.22496508</v>
      </c>
      <c r="D116" t="s">
        <v>21</v>
      </c>
    </row>
    <row r="117" spans="1:4" x14ac:dyDescent="0.25">
      <c r="A117" t="s">
        <v>23</v>
      </c>
      <c r="B117">
        <v>2038</v>
      </c>
      <c r="C117" s="10">
        <v>282.94371702000001</v>
      </c>
      <c r="D117" t="s">
        <v>21</v>
      </c>
    </row>
    <row r="118" spans="1:4" x14ac:dyDescent="0.25">
      <c r="A118" t="s">
        <v>23</v>
      </c>
      <c r="B118">
        <v>2039</v>
      </c>
      <c r="C118" s="10">
        <v>283.94760287999998</v>
      </c>
      <c r="D118" t="s">
        <v>21</v>
      </c>
    </row>
    <row r="119" spans="1:4" x14ac:dyDescent="0.25">
      <c r="A119" t="s">
        <v>23</v>
      </c>
      <c r="B119">
        <v>2040</v>
      </c>
      <c r="C119" s="10">
        <v>285.47500284</v>
      </c>
      <c r="D119" t="s">
        <v>21</v>
      </c>
    </row>
    <row r="120" spans="1:4" x14ac:dyDescent="0.25">
      <c r="A120" t="s">
        <v>23</v>
      </c>
      <c r="B120">
        <v>2041</v>
      </c>
      <c r="C120" s="10">
        <v>286.78302413999995</v>
      </c>
      <c r="D120" t="s">
        <v>21</v>
      </c>
    </row>
    <row r="121" spans="1:4" x14ac:dyDescent="0.25">
      <c r="A121" t="s">
        <v>23</v>
      </c>
      <c r="B121">
        <v>2042</v>
      </c>
      <c r="C121" s="10">
        <v>287.92950473999997</v>
      </c>
      <c r="D121" t="s">
        <v>21</v>
      </c>
    </row>
    <row r="122" spans="1:4" x14ac:dyDescent="0.25">
      <c r="A122" t="s">
        <v>23</v>
      </c>
      <c r="B122">
        <v>2043</v>
      </c>
      <c r="C122" s="10">
        <v>289.28061281999999</v>
      </c>
      <c r="D122" t="s">
        <v>21</v>
      </c>
    </row>
    <row r="123" spans="1:4" x14ac:dyDescent="0.25">
      <c r="A123" t="s">
        <v>23</v>
      </c>
      <c r="B123">
        <v>2044</v>
      </c>
      <c r="C123" s="10">
        <v>290.75614752000001</v>
      </c>
      <c r="D123" t="s">
        <v>21</v>
      </c>
    </row>
    <row r="124" spans="1:4" x14ac:dyDescent="0.25">
      <c r="A124" t="s">
        <v>23</v>
      </c>
      <c r="B124">
        <v>2045</v>
      </c>
      <c r="C124" s="10">
        <v>291.27330000000001</v>
      </c>
      <c r="D124" t="s">
        <v>21</v>
      </c>
    </row>
    <row r="125" spans="1:4" x14ac:dyDescent="0.25">
      <c r="A125" t="s">
        <v>23</v>
      </c>
      <c r="B125">
        <v>2046</v>
      </c>
      <c r="C125" s="10">
        <v>291.91468464000002</v>
      </c>
      <c r="D125" t="s">
        <v>21</v>
      </c>
    </row>
    <row r="126" spans="1:4" x14ac:dyDescent="0.25">
      <c r="A126" t="s">
        <v>23</v>
      </c>
      <c r="B126">
        <v>2047</v>
      </c>
      <c r="C126" s="10">
        <v>293.73527472000001</v>
      </c>
      <c r="D126" t="s">
        <v>21</v>
      </c>
    </row>
    <row r="127" spans="1:4" x14ac:dyDescent="0.25">
      <c r="A127" t="s">
        <v>23</v>
      </c>
      <c r="B127">
        <v>2048</v>
      </c>
      <c r="C127" s="10">
        <v>295.89605867999995</v>
      </c>
      <c r="D127" t="s">
        <v>21</v>
      </c>
    </row>
    <row r="128" spans="1:4" x14ac:dyDescent="0.25">
      <c r="A128" t="s">
        <v>23</v>
      </c>
      <c r="B128">
        <v>2049</v>
      </c>
      <c r="C128" s="10">
        <v>298.40456489999997</v>
      </c>
      <c r="D128" t="s">
        <v>21</v>
      </c>
    </row>
    <row r="129" spans="1:4" x14ac:dyDescent="0.25">
      <c r="A129" t="s">
        <v>23</v>
      </c>
      <c r="B129">
        <v>2050</v>
      </c>
      <c r="C129" s="10">
        <v>300.65949528000004</v>
      </c>
      <c r="D129" t="s">
        <v>21</v>
      </c>
    </row>
    <row r="130" spans="1:4" x14ac:dyDescent="0.25">
      <c r="A130" t="s">
        <v>24</v>
      </c>
      <c r="B130">
        <v>2010</v>
      </c>
      <c r="C130" s="10">
        <v>0.99757980000000002</v>
      </c>
      <c r="D130" t="s">
        <v>21</v>
      </c>
    </row>
    <row r="131" spans="1:4" x14ac:dyDescent="0.25">
      <c r="A131" t="s">
        <v>24</v>
      </c>
      <c r="B131">
        <v>2011</v>
      </c>
      <c r="C131" s="10">
        <v>1.032027</v>
      </c>
      <c r="D131" t="s">
        <v>21</v>
      </c>
    </row>
    <row r="132" spans="1:4" x14ac:dyDescent="0.25">
      <c r="A132" t="s">
        <v>24</v>
      </c>
      <c r="B132">
        <v>2012</v>
      </c>
      <c r="C132" s="10">
        <v>1.0228595999999999</v>
      </c>
      <c r="D132" t="s">
        <v>21</v>
      </c>
    </row>
    <row r="133" spans="1:4" x14ac:dyDescent="0.25">
      <c r="A133" t="s">
        <v>24</v>
      </c>
      <c r="B133">
        <v>2013</v>
      </c>
      <c r="C133" s="10">
        <v>1.1337018000000001</v>
      </c>
      <c r="D133" t="s">
        <v>21</v>
      </c>
    </row>
    <row r="134" spans="1:4" x14ac:dyDescent="0.25">
      <c r="A134" t="s">
        <v>24</v>
      </c>
      <c r="B134">
        <v>2014</v>
      </c>
      <c r="C134" s="10">
        <v>1.2453774</v>
      </c>
      <c r="D134" t="s">
        <v>21</v>
      </c>
    </row>
    <row r="135" spans="1:4" x14ac:dyDescent="0.25">
      <c r="A135" t="s">
        <v>24</v>
      </c>
      <c r="B135">
        <v>2015</v>
      </c>
      <c r="C135" s="10">
        <v>1.2181529999999998</v>
      </c>
      <c r="D135" t="s">
        <v>21</v>
      </c>
    </row>
    <row r="136" spans="1:4" x14ac:dyDescent="0.25">
      <c r="A136" t="s">
        <v>24</v>
      </c>
      <c r="B136">
        <v>2016</v>
      </c>
      <c r="C136" s="10">
        <v>1.2181529999999998</v>
      </c>
      <c r="D136" t="s">
        <v>21</v>
      </c>
    </row>
    <row r="137" spans="1:4" x14ac:dyDescent="0.25">
      <c r="A137" t="s">
        <v>24</v>
      </c>
      <c r="B137">
        <v>2017</v>
      </c>
      <c r="C137" s="10">
        <v>1.2209309999999998</v>
      </c>
      <c r="D137" t="s">
        <v>21</v>
      </c>
    </row>
    <row r="138" spans="1:4" x14ac:dyDescent="0.25">
      <c r="A138" t="s">
        <v>24</v>
      </c>
      <c r="B138">
        <v>2018</v>
      </c>
      <c r="C138" s="10">
        <v>1.2248201999999999</v>
      </c>
      <c r="D138" t="s">
        <v>21</v>
      </c>
    </row>
    <row r="139" spans="1:4" x14ac:dyDescent="0.25">
      <c r="A139" t="s">
        <v>24</v>
      </c>
      <c r="B139">
        <v>2019</v>
      </c>
      <c r="C139" s="10">
        <v>1.28613066</v>
      </c>
      <c r="D139" t="s">
        <v>21</v>
      </c>
    </row>
    <row r="140" spans="1:4" x14ac:dyDescent="0.25">
      <c r="A140" t="s">
        <v>24</v>
      </c>
      <c r="B140">
        <v>2020</v>
      </c>
      <c r="C140" s="10">
        <v>1.03394382</v>
      </c>
      <c r="D140" t="s">
        <v>21</v>
      </c>
    </row>
    <row r="141" spans="1:4" x14ac:dyDescent="0.25">
      <c r="A141" t="s">
        <v>24</v>
      </c>
      <c r="B141">
        <v>2021</v>
      </c>
      <c r="C141" s="10">
        <v>1.0901149800000001</v>
      </c>
      <c r="D141" t="s">
        <v>21</v>
      </c>
    </row>
    <row r="142" spans="1:4" x14ac:dyDescent="0.25">
      <c r="A142" t="s">
        <v>24</v>
      </c>
      <c r="B142">
        <v>2022</v>
      </c>
      <c r="C142" s="10">
        <v>1.5766816800000001</v>
      </c>
      <c r="D142" t="s">
        <v>21</v>
      </c>
    </row>
    <row r="143" spans="1:4" x14ac:dyDescent="0.25">
      <c r="A143" t="s">
        <v>24</v>
      </c>
      <c r="B143">
        <v>2023</v>
      </c>
      <c r="C143" s="10">
        <v>2.6932710000000002</v>
      </c>
      <c r="D143" t="s">
        <v>21</v>
      </c>
    </row>
    <row r="144" spans="1:4" x14ac:dyDescent="0.25">
      <c r="A144" t="s">
        <v>24</v>
      </c>
      <c r="B144">
        <v>2024</v>
      </c>
      <c r="C144" s="10">
        <v>4.7109879600000006</v>
      </c>
      <c r="D144" t="s">
        <v>21</v>
      </c>
    </row>
    <row r="145" spans="1:4" x14ac:dyDescent="0.25">
      <c r="A145" t="s">
        <v>24</v>
      </c>
      <c r="B145">
        <v>2025</v>
      </c>
      <c r="C145" s="10">
        <v>7.4553463799999999</v>
      </c>
      <c r="D145" t="s">
        <v>21</v>
      </c>
    </row>
    <row r="146" spans="1:4" x14ac:dyDescent="0.25">
      <c r="A146" t="s">
        <v>24</v>
      </c>
      <c r="B146">
        <v>2026</v>
      </c>
      <c r="C146" s="10">
        <v>11.456027519999999</v>
      </c>
      <c r="D146" t="s">
        <v>21</v>
      </c>
    </row>
    <row r="147" spans="1:4" x14ac:dyDescent="0.25">
      <c r="A147" t="s">
        <v>24</v>
      </c>
      <c r="B147">
        <v>2027</v>
      </c>
      <c r="C147" s="10">
        <v>17.240268</v>
      </c>
      <c r="D147" t="s">
        <v>21</v>
      </c>
    </row>
    <row r="148" spans="1:4" x14ac:dyDescent="0.25">
      <c r="A148" t="s">
        <v>24</v>
      </c>
      <c r="B148">
        <v>2028</v>
      </c>
      <c r="C148" s="10">
        <v>24.169627859999999</v>
      </c>
      <c r="D148" t="s">
        <v>21</v>
      </c>
    </row>
    <row r="149" spans="1:4" x14ac:dyDescent="0.25">
      <c r="A149" t="s">
        <v>24</v>
      </c>
      <c r="B149">
        <v>2029</v>
      </c>
      <c r="C149" s="10">
        <v>32.17496268</v>
      </c>
      <c r="D149" t="s">
        <v>21</v>
      </c>
    </row>
    <row r="150" spans="1:4" x14ac:dyDescent="0.25">
      <c r="A150" t="s">
        <v>24</v>
      </c>
      <c r="B150">
        <v>2030</v>
      </c>
      <c r="C150" s="10">
        <v>40.587441179999999</v>
      </c>
      <c r="D150" t="s">
        <v>21</v>
      </c>
    </row>
    <row r="151" spans="1:4" x14ac:dyDescent="0.25">
      <c r="A151" t="s">
        <v>24</v>
      </c>
      <c r="B151">
        <v>2031</v>
      </c>
      <c r="C151" s="10">
        <v>49.883768160000002</v>
      </c>
      <c r="D151" t="s">
        <v>21</v>
      </c>
    </row>
    <row r="152" spans="1:4" x14ac:dyDescent="0.25">
      <c r="A152" t="s">
        <v>24</v>
      </c>
      <c r="B152">
        <v>2032</v>
      </c>
      <c r="C152" s="10">
        <v>60.136227179999992</v>
      </c>
      <c r="D152" t="s">
        <v>21</v>
      </c>
    </row>
    <row r="153" spans="1:4" x14ac:dyDescent="0.25">
      <c r="A153" t="s">
        <v>24</v>
      </c>
      <c r="B153">
        <v>2033</v>
      </c>
      <c r="C153" s="10">
        <v>71.032404360000001</v>
      </c>
      <c r="D153" t="s">
        <v>21</v>
      </c>
    </row>
    <row r="154" spans="1:4" x14ac:dyDescent="0.25">
      <c r="A154" t="s">
        <v>24</v>
      </c>
      <c r="B154">
        <v>2034</v>
      </c>
      <c r="C154" s="10">
        <v>82.238189639999987</v>
      </c>
      <c r="D154" t="s">
        <v>21</v>
      </c>
    </row>
    <row r="155" spans="1:4" x14ac:dyDescent="0.25">
      <c r="A155" t="s">
        <v>24</v>
      </c>
      <c r="B155">
        <v>2035</v>
      </c>
      <c r="C155" s="10">
        <v>92.423726639999998</v>
      </c>
      <c r="D155" t="s">
        <v>21</v>
      </c>
    </row>
    <row r="156" spans="1:4" x14ac:dyDescent="0.25">
      <c r="A156" t="s">
        <v>24</v>
      </c>
      <c r="B156">
        <v>2036</v>
      </c>
      <c r="C156" s="10">
        <v>103.70687922</v>
      </c>
      <c r="D156" t="s">
        <v>21</v>
      </c>
    </row>
    <row r="157" spans="1:4" x14ac:dyDescent="0.25">
      <c r="A157" t="s">
        <v>24</v>
      </c>
      <c r="B157">
        <v>2037</v>
      </c>
      <c r="C157" s="10">
        <v>114.79704414000001</v>
      </c>
      <c r="D157" t="s">
        <v>21</v>
      </c>
    </row>
    <row r="158" spans="1:4" x14ac:dyDescent="0.25">
      <c r="A158" t="s">
        <v>24</v>
      </c>
      <c r="B158">
        <v>2038</v>
      </c>
      <c r="C158" s="10">
        <v>125.41111541999999</v>
      </c>
      <c r="D158" t="s">
        <v>21</v>
      </c>
    </row>
    <row r="159" spans="1:4" x14ac:dyDescent="0.25">
      <c r="A159" t="s">
        <v>24</v>
      </c>
      <c r="B159">
        <v>2039</v>
      </c>
      <c r="C159" s="10">
        <v>135.54062016</v>
      </c>
      <c r="D159" t="s">
        <v>21</v>
      </c>
    </row>
    <row r="160" spans="1:4" x14ac:dyDescent="0.25">
      <c r="A160" t="s">
        <v>24</v>
      </c>
      <c r="B160">
        <v>2040</v>
      </c>
      <c r="C160" s="10">
        <v>145.21711643999998</v>
      </c>
      <c r="D160" t="s">
        <v>21</v>
      </c>
    </row>
    <row r="161" spans="1:4" x14ac:dyDescent="0.25">
      <c r="A161" t="s">
        <v>24</v>
      </c>
      <c r="B161">
        <v>2041</v>
      </c>
      <c r="C161" s="10">
        <v>154.39323936</v>
      </c>
      <c r="D161" t="s">
        <v>21</v>
      </c>
    </row>
    <row r="162" spans="1:4" x14ac:dyDescent="0.25">
      <c r="A162" t="s">
        <v>24</v>
      </c>
      <c r="B162">
        <v>2042</v>
      </c>
      <c r="C162" s="10">
        <v>162.79541148000001</v>
      </c>
      <c r="D162" t="s">
        <v>21</v>
      </c>
    </row>
    <row r="163" spans="1:4" x14ac:dyDescent="0.25">
      <c r="A163" t="s">
        <v>24</v>
      </c>
      <c r="B163">
        <v>2043</v>
      </c>
      <c r="C163" s="10">
        <v>170.66484653999998</v>
      </c>
      <c r="D163" t="s">
        <v>21</v>
      </c>
    </row>
    <row r="164" spans="1:4" x14ac:dyDescent="0.25">
      <c r="A164" t="s">
        <v>24</v>
      </c>
      <c r="B164">
        <v>2044</v>
      </c>
      <c r="C164" s="10">
        <v>178.01137865999999</v>
      </c>
      <c r="D164" t="s">
        <v>21</v>
      </c>
    </row>
    <row r="165" spans="1:4" x14ac:dyDescent="0.25">
      <c r="A165" t="s">
        <v>24</v>
      </c>
      <c r="B165">
        <v>2045</v>
      </c>
      <c r="C165" s="10">
        <v>184.72480457999998</v>
      </c>
      <c r="D165" t="s">
        <v>21</v>
      </c>
    </row>
    <row r="166" spans="1:4" x14ac:dyDescent="0.25">
      <c r="A166" t="s">
        <v>24</v>
      </c>
      <c r="B166">
        <v>2046</v>
      </c>
      <c r="C166" s="10">
        <v>191.05517208000001</v>
      </c>
      <c r="D166" t="s">
        <v>21</v>
      </c>
    </row>
    <row r="167" spans="1:4" x14ac:dyDescent="0.25">
      <c r="A167" t="s">
        <v>24</v>
      </c>
      <c r="B167">
        <v>2047</v>
      </c>
      <c r="C167" s="10">
        <v>197.19266304000001</v>
      </c>
      <c r="D167" t="s">
        <v>21</v>
      </c>
    </row>
    <row r="168" spans="1:4" x14ac:dyDescent="0.25">
      <c r="A168" t="s">
        <v>24</v>
      </c>
      <c r="B168">
        <v>2048</v>
      </c>
      <c r="C168" s="10">
        <v>203.09819100000001</v>
      </c>
      <c r="D168" t="s">
        <v>21</v>
      </c>
    </row>
    <row r="169" spans="1:4" x14ac:dyDescent="0.25">
      <c r="A169" t="s">
        <v>24</v>
      </c>
      <c r="B169">
        <v>2049</v>
      </c>
      <c r="C169" s="10">
        <v>208.76444981999998</v>
      </c>
      <c r="D169" t="s">
        <v>21</v>
      </c>
    </row>
    <row r="170" spans="1:4" x14ac:dyDescent="0.25">
      <c r="A170" t="s">
        <v>24</v>
      </c>
      <c r="B170">
        <v>2050</v>
      </c>
      <c r="C170" s="10">
        <v>214.21580255999999</v>
      </c>
      <c r="D170" t="s">
        <v>21</v>
      </c>
    </row>
    <row r="171" spans="1:4" x14ac:dyDescent="0.25">
      <c r="A171" t="s">
        <v>13</v>
      </c>
      <c r="B171">
        <v>2010</v>
      </c>
      <c r="C171" s="10">
        <v>0</v>
      </c>
      <c r="D171" t="s">
        <v>21</v>
      </c>
    </row>
    <row r="172" spans="1:4" x14ac:dyDescent="0.25">
      <c r="A172" t="s">
        <v>13</v>
      </c>
      <c r="B172">
        <v>2011</v>
      </c>
      <c r="C172" s="10">
        <v>0</v>
      </c>
      <c r="D172" t="s">
        <v>21</v>
      </c>
    </row>
    <row r="173" spans="1:4" x14ac:dyDescent="0.25">
      <c r="A173" t="s">
        <v>13</v>
      </c>
      <c r="B173">
        <v>2012</v>
      </c>
      <c r="C173" s="10">
        <v>0</v>
      </c>
      <c r="D173" t="s">
        <v>21</v>
      </c>
    </row>
    <row r="174" spans="1:4" x14ac:dyDescent="0.25">
      <c r="A174" t="s">
        <v>13</v>
      </c>
      <c r="B174">
        <v>2013</v>
      </c>
      <c r="C174" s="10">
        <v>0</v>
      </c>
      <c r="D174" t="s">
        <v>21</v>
      </c>
    </row>
    <row r="175" spans="1:4" x14ac:dyDescent="0.25">
      <c r="A175" t="s">
        <v>13</v>
      </c>
      <c r="B175">
        <v>2014</v>
      </c>
      <c r="C175" s="10">
        <v>0</v>
      </c>
      <c r="D175" t="s">
        <v>21</v>
      </c>
    </row>
    <row r="176" spans="1:4" x14ac:dyDescent="0.25">
      <c r="A176" t="s">
        <v>13</v>
      </c>
      <c r="B176">
        <v>2015</v>
      </c>
      <c r="C176" s="10">
        <v>0</v>
      </c>
      <c r="D176" t="s">
        <v>21</v>
      </c>
    </row>
    <row r="177" spans="1:4" x14ac:dyDescent="0.25">
      <c r="A177" t="s">
        <v>13</v>
      </c>
      <c r="B177">
        <v>2016</v>
      </c>
      <c r="C177" s="10">
        <v>0</v>
      </c>
      <c r="D177" t="s">
        <v>21</v>
      </c>
    </row>
    <row r="178" spans="1:4" x14ac:dyDescent="0.25">
      <c r="A178" t="s">
        <v>13</v>
      </c>
      <c r="B178">
        <v>2017</v>
      </c>
      <c r="C178" s="10">
        <v>0</v>
      </c>
      <c r="D178" t="s">
        <v>21</v>
      </c>
    </row>
    <row r="179" spans="1:4" x14ac:dyDescent="0.25">
      <c r="A179" t="s">
        <v>13</v>
      </c>
      <c r="B179">
        <v>2018</v>
      </c>
      <c r="C179" s="10">
        <v>0</v>
      </c>
      <c r="D179" t="s">
        <v>21</v>
      </c>
    </row>
    <row r="180" spans="1:4" x14ac:dyDescent="0.25">
      <c r="A180" t="s">
        <v>13</v>
      </c>
      <c r="B180">
        <v>2019</v>
      </c>
      <c r="C180" s="10">
        <v>0</v>
      </c>
      <c r="D180" t="s">
        <v>21</v>
      </c>
    </row>
    <row r="181" spans="1:4" x14ac:dyDescent="0.25">
      <c r="A181" t="s">
        <v>13</v>
      </c>
      <c r="B181">
        <v>2020</v>
      </c>
      <c r="C181" s="10">
        <v>0</v>
      </c>
      <c r="D181" t="s">
        <v>21</v>
      </c>
    </row>
    <row r="182" spans="1:4" x14ac:dyDescent="0.25">
      <c r="A182" t="s">
        <v>13</v>
      </c>
      <c r="B182">
        <v>2021</v>
      </c>
      <c r="C182" s="10">
        <v>3.52806E-3</v>
      </c>
      <c r="D182" t="s">
        <v>21</v>
      </c>
    </row>
    <row r="183" spans="1:4" x14ac:dyDescent="0.25">
      <c r="A183" t="s">
        <v>13</v>
      </c>
      <c r="B183">
        <v>2022</v>
      </c>
      <c r="C183" s="10">
        <v>4.9726199999999996E-3</v>
      </c>
      <c r="D183" t="s">
        <v>21</v>
      </c>
    </row>
    <row r="184" spans="1:4" x14ac:dyDescent="0.25">
      <c r="A184" t="s">
        <v>13</v>
      </c>
      <c r="B184">
        <v>2023</v>
      </c>
      <c r="C184" s="10">
        <v>5.0004E-2</v>
      </c>
      <c r="D184" t="s">
        <v>21</v>
      </c>
    </row>
    <row r="185" spans="1:4" x14ac:dyDescent="0.25">
      <c r="A185" t="s">
        <v>13</v>
      </c>
      <c r="B185">
        <v>2024</v>
      </c>
      <c r="C185" s="10">
        <v>0.37769687999999996</v>
      </c>
      <c r="D185" t="s">
        <v>21</v>
      </c>
    </row>
    <row r="186" spans="1:4" x14ac:dyDescent="0.25">
      <c r="A186" t="s">
        <v>13</v>
      </c>
      <c r="B186">
        <v>2025</v>
      </c>
      <c r="C186" s="10">
        <v>0.85629071999999995</v>
      </c>
      <c r="D186" t="s">
        <v>21</v>
      </c>
    </row>
    <row r="187" spans="1:4" x14ac:dyDescent="0.25">
      <c r="A187" t="s">
        <v>13</v>
      </c>
      <c r="B187">
        <v>2026</v>
      </c>
      <c r="C187" s="10">
        <v>1.64365926</v>
      </c>
      <c r="D187" t="s">
        <v>21</v>
      </c>
    </row>
    <row r="188" spans="1:4" x14ac:dyDescent="0.25">
      <c r="A188" t="s">
        <v>13</v>
      </c>
      <c r="B188">
        <v>2027</v>
      </c>
      <c r="C188" s="10">
        <v>2.7623876399999996</v>
      </c>
      <c r="D188" t="s">
        <v>21</v>
      </c>
    </row>
    <row r="189" spans="1:4" x14ac:dyDescent="0.25">
      <c r="A189" t="s">
        <v>13</v>
      </c>
      <c r="B189">
        <v>2028</v>
      </c>
      <c r="C189" s="10">
        <v>4.2773421599999999</v>
      </c>
      <c r="D189" t="s">
        <v>21</v>
      </c>
    </row>
    <row r="190" spans="1:4" x14ac:dyDescent="0.25">
      <c r="A190" t="s">
        <v>13</v>
      </c>
      <c r="B190">
        <v>2029</v>
      </c>
      <c r="C190" s="10">
        <v>6.4127629799999992</v>
      </c>
      <c r="D190" t="s">
        <v>21</v>
      </c>
    </row>
    <row r="191" spans="1:4" x14ac:dyDescent="0.25">
      <c r="A191" t="s">
        <v>13</v>
      </c>
      <c r="B191">
        <v>2030</v>
      </c>
      <c r="C191" s="10">
        <v>9.3832228199999985</v>
      </c>
      <c r="D191" t="s">
        <v>21</v>
      </c>
    </row>
    <row r="192" spans="1:4" x14ac:dyDescent="0.25">
      <c r="A192" t="s">
        <v>13</v>
      </c>
      <c r="B192">
        <v>2031</v>
      </c>
      <c r="C192" s="10">
        <v>13.096436519999999</v>
      </c>
      <c r="D192" t="s">
        <v>21</v>
      </c>
    </row>
    <row r="193" spans="1:4" x14ac:dyDescent="0.25">
      <c r="A193" t="s">
        <v>13</v>
      </c>
      <c r="B193">
        <v>2032</v>
      </c>
      <c r="C193" s="10">
        <v>17.599018919999999</v>
      </c>
      <c r="D193" t="s">
        <v>21</v>
      </c>
    </row>
    <row r="194" spans="1:4" x14ac:dyDescent="0.25">
      <c r="A194" t="s">
        <v>13</v>
      </c>
      <c r="B194">
        <v>2033</v>
      </c>
      <c r="C194" s="10">
        <v>22.745208359999999</v>
      </c>
      <c r="D194" t="s">
        <v>21</v>
      </c>
    </row>
    <row r="195" spans="1:4" x14ac:dyDescent="0.25">
      <c r="A195" t="s">
        <v>13</v>
      </c>
      <c r="B195">
        <v>2034</v>
      </c>
      <c r="C195" s="10">
        <v>28.301541719999996</v>
      </c>
      <c r="D195" t="s">
        <v>21</v>
      </c>
    </row>
    <row r="196" spans="1:4" x14ac:dyDescent="0.25">
      <c r="A196" t="s">
        <v>13</v>
      </c>
      <c r="B196">
        <v>2035</v>
      </c>
      <c r="C196" s="10">
        <v>35.502923339999995</v>
      </c>
      <c r="D196" t="s">
        <v>21</v>
      </c>
    </row>
    <row r="197" spans="1:4" x14ac:dyDescent="0.25">
      <c r="A197" t="s">
        <v>13</v>
      </c>
      <c r="B197">
        <v>2036</v>
      </c>
      <c r="C197" s="10">
        <v>43.478533559999995</v>
      </c>
      <c r="D197" t="s">
        <v>21</v>
      </c>
    </row>
    <row r="198" spans="1:4" x14ac:dyDescent="0.25">
      <c r="A198" t="s">
        <v>13</v>
      </c>
      <c r="B198">
        <v>2037</v>
      </c>
      <c r="C198" s="10">
        <v>51.972157439999997</v>
      </c>
      <c r="D198" t="s">
        <v>21</v>
      </c>
    </row>
    <row r="199" spans="1:4" x14ac:dyDescent="0.25">
      <c r="A199" t="s">
        <v>13</v>
      </c>
      <c r="B199">
        <v>2038</v>
      </c>
      <c r="C199" s="10">
        <v>61.010019300000003</v>
      </c>
      <c r="D199" t="s">
        <v>21</v>
      </c>
    </row>
    <row r="200" spans="1:4" x14ac:dyDescent="0.25">
      <c r="A200" t="s">
        <v>13</v>
      </c>
      <c r="B200">
        <v>2039</v>
      </c>
      <c r="C200" s="10">
        <v>70.980316860000002</v>
      </c>
      <c r="D200" t="s">
        <v>21</v>
      </c>
    </row>
    <row r="201" spans="1:4" x14ac:dyDescent="0.25">
      <c r="A201" t="s">
        <v>13</v>
      </c>
      <c r="B201">
        <v>2040</v>
      </c>
      <c r="C201" s="10">
        <v>82.181323979999988</v>
      </c>
      <c r="D201" t="s">
        <v>21</v>
      </c>
    </row>
    <row r="202" spans="1:4" x14ac:dyDescent="0.25">
      <c r="A202" t="s">
        <v>13</v>
      </c>
      <c r="B202">
        <v>2041</v>
      </c>
      <c r="C202" s="10">
        <v>97.564610099999996</v>
      </c>
      <c r="D202" t="s">
        <v>21</v>
      </c>
    </row>
    <row r="203" spans="1:4" x14ac:dyDescent="0.25">
      <c r="A203" t="s">
        <v>13</v>
      </c>
      <c r="B203">
        <v>2042</v>
      </c>
      <c r="C203" s="10">
        <v>111.51492048</v>
      </c>
      <c r="D203" t="s">
        <v>21</v>
      </c>
    </row>
    <row r="204" spans="1:4" x14ac:dyDescent="0.25">
      <c r="A204" t="s">
        <v>13</v>
      </c>
      <c r="B204">
        <v>2043</v>
      </c>
      <c r="C204" s="10">
        <v>125.44661826000001</v>
      </c>
      <c r="D204" t="s">
        <v>21</v>
      </c>
    </row>
    <row r="205" spans="1:4" x14ac:dyDescent="0.25">
      <c r="A205" t="s">
        <v>13</v>
      </c>
      <c r="B205">
        <v>2044</v>
      </c>
      <c r="C205" s="10">
        <v>137.26470251999999</v>
      </c>
      <c r="D205" t="s">
        <v>21</v>
      </c>
    </row>
    <row r="206" spans="1:4" x14ac:dyDescent="0.25">
      <c r="A206" t="s">
        <v>13</v>
      </c>
      <c r="B206">
        <v>2045</v>
      </c>
      <c r="C206" s="10">
        <v>148.77323423999999</v>
      </c>
      <c r="D206" t="s">
        <v>21</v>
      </c>
    </row>
    <row r="207" spans="1:4" x14ac:dyDescent="0.25">
      <c r="A207" t="s">
        <v>13</v>
      </c>
      <c r="B207">
        <v>2046</v>
      </c>
      <c r="C207" s="10">
        <v>158.9768838</v>
      </c>
      <c r="D207" t="s">
        <v>21</v>
      </c>
    </row>
    <row r="208" spans="1:4" x14ac:dyDescent="0.25">
      <c r="A208" t="s">
        <v>13</v>
      </c>
      <c r="B208">
        <v>2047</v>
      </c>
      <c r="C208" s="10">
        <v>169.09994358</v>
      </c>
      <c r="D208" t="s">
        <v>21</v>
      </c>
    </row>
    <row r="209" spans="1:4" x14ac:dyDescent="0.25">
      <c r="A209" t="s">
        <v>13</v>
      </c>
      <c r="B209">
        <v>2048</v>
      </c>
      <c r="C209" s="10">
        <v>179.2335042</v>
      </c>
      <c r="D209" t="s">
        <v>21</v>
      </c>
    </row>
    <row r="210" spans="1:4" x14ac:dyDescent="0.25">
      <c r="A210" t="s">
        <v>13</v>
      </c>
      <c r="B210">
        <v>2049</v>
      </c>
      <c r="C210" s="10">
        <v>188.87258082</v>
      </c>
      <c r="D210" t="s">
        <v>21</v>
      </c>
    </row>
    <row r="211" spans="1:4" x14ac:dyDescent="0.25">
      <c r="A211" t="s">
        <v>13</v>
      </c>
      <c r="B211">
        <v>2050</v>
      </c>
      <c r="C211" s="10">
        <v>198.34803324000001</v>
      </c>
      <c r="D211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54"/>
  <sheetViews>
    <sheetView workbookViewId="0"/>
  </sheetViews>
  <sheetFormatPr defaultColWidth="11.5703125" defaultRowHeight="15" x14ac:dyDescent="0.25"/>
  <cols>
    <col min="1" max="1" width="23.85546875" bestFit="1" customWidth="1"/>
  </cols>
  <sheetData>
    <row r="1" spans="1:6" x14ac:dyDescent="0.25">
      <c r="A1" s="15" t="s">
        <v>130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4" t="s">
        <v>4</v>
      </c>
      <c r="B6" s="4" t="s">
        <v>131</v>
      </c>
      <c r="C6" s="4" t="s">
        <v>13</v>
      </c>
      <c r="D6" s="4" t="s">
        <v>24</v>
      </c>
      <c r="E6" s="4" t="s">
        <v>54</v>
      </c>
      <c r="F6" s="3" t="s">
        <v>8</v>
      </c>
    </row>
    <row r="7" spans="1:6" x14ac:dyDescent="0.25">
      <c r="A7" s="2" t="s">
        <v>132</v>
      </c>
      <c r="B7" s="2">
        <v>0</v>
      </c>
      <c r="C7" s="13">
        <v>1.3244309149331901</v>
      </c>
      <c r="D7" s="13">
        <v>2.3928729722410198</v>
      </c>
      <c r="E7" s="13">
        <v>11.680434775746059</v>
      </c>
      <c r="F7" t="s">
        <v>133</v>
      </c>
    </row>
    <row r="8" spans="1:6" x14ac:dyDescent="0.25">
      <c r="A8" s="2" t="s">
        <v>132</v>
      </c>
      <c r="B8" s="2">
        <v>1</v>
      </c>
      <c r="C8" s="13">
        <v>1.3244309149331901</v>
      </c>
      <c r="D8" s="13">
        <v>2.1688067473872703</v>
      </c>
      <c r="E8" s="13">
        <v>11.546630317514552</v>
      </c>
      <c r="F8" t="s">
        <v>133</v>
      </c>
    </row>
    <row r="9" spans="1:6" x14ac:dyDescent="0.25">
      <c r="A9" s="2" t="s">
        <v>132</v>
      </c>
      <c r="B9" s="2">
        <v>2</v>
      </c>
      <c r="C9" s="13">
        <v>1.3244309149331901</v>
      </c>
      <c r="D9" s="13">
        <v>2.0886548826422602</v>
      </c>
      <c r="E9" s="13">
        <v>11.539870393881868</v>
      </c>
      <c r="F9" t="s">
        <v>133</v>
      </c>
    </row>
    <row r="10" spans="1:6" x14ac:dyDescent="0.25">
      <c r="A10" s="2" t="s">
        <v>132</v>
      </c>
      <c r="B10" s="2">
        <v>3</v>
      </c>
      <c r="C10" s="13">
        <v>1.3244309149331901</v>
      </c>
      <c r="D10" s="13">
        <v>2.08576260574812</v>
      </c>
      <c r="E10" s="13">
        <v>11.479042813289499</v>
      </c>
      <c r="F10" t="s">
        <v>133</v>
      </c>
    </row>
    <row r="11" spans="1:6" x14ac:dyDescent="0.25">
      <c r="A11" s="2" t="s">
        <v>132</v>
      </c>
      <c r="B11" s="2">
        <v>4</v>
      </c>
      <c r="C11" s="13">
        <v>1.3244309149331901</v>
      </c>
      <c r="D11" s="13">
        <v>2.0432208205449998</v>
      </c>
      <c r="E11" s="13">
        <v>11.858612369465179</v>
      </c>
      <c r="F11" t="s">
        <v>133</v>
      </c>
    </row>
    <row r="12" spans="1:6" x14ac:dyDescent="0.25">
      <c r="A12" s="2" t="s">
        <v>132</v>
      </c>
      <c r="B12" s="2">
        <v>5</v>
      </c>
      <c r="C12" s="13">
        <v>1.3244309149331901</v>
      </c>
      <c r="D12" s="13">
        <v>2.1532706784391298</v>
      </c>
      <c r="E12" s="13">
        <v>12.34168448110262</v>
      </c>
      <c r="F12" t="s">
        <v>133</v>
      </c>
    </row>
    <row r="13" spans="1:6" x14ac:dyDescent="0.25">
      <c r="A13" s="2" t="s">
        <v>132</v>
      </c>
      <c r="B13" s="2">
        <v>6</v>
      </c>
      <c r="C13" s="13">
        <v>1.3244309149331901</v>
      </c>
      <c r="D13" s="13">
        <v>2.18832304774747</v>
      </c>
      <c r="E13" s="13">
        <v>12.894571145511671</v>
      </c>
      <c r="F13" t="s">
        <v>133</v>
      </c>
    </row>
    <row r="14" spans="1:6" x14ac:dyDescent="0.25">
      <c r="A14" s="2" t="s">
        <v>132</v>
      </c>
      <c r="B14" s="2">
        <v>7</v>
      </c>
      <c r="C14" s="13">
        <v>1.3244309149331901</v>
      </c>
      <c r="D14" s="13">
        <v>2.63124384292033</v>
      </c>
      <c r="E14" s="13">
        <v>13.893396610830111</v>
      </c>
      <c r="F14" t="s">
        <v>133</v>
      </c>
    </row>
    <row r="15" spans="1:6" x14ac:dyDescent="0.25">
      <c r="A15" s="2" t="s">
        <v>132</v>
      </c>
      <c r="B15" s="2">
        <v>8</v>
      </c>
      <c r="C15" s="13">
        <v>1.3244309149331901</v>
      </c>
      <c r="D15" s="13">
        <v>2.78706194959716</v>
      </c>
      <c r="E15" s="13">
        <v>14.400222139563819</v>
      </c>
      <c r="F15" t="s">
        <v>133</v>
      </c>
    </row>
    <row r="16" spans="1:6" x14ac:dyDescent="0.25">
      <c r="A16" s="2" t="s">
        <v>132</v>
      </c>
      <c r="B16" s="2">
        <v>9</v>
      </c>
      <c r="C16" s="13">
        <v>1.3244309149331901</v>
      </c>
      <c r="D16" s="13">
        <v>2.7946202623720202</v>
      </c>
      <c r="E16" s="13">
        <v>13.934318898017201</v>
      </c>
      <c r="F16" t="s">
        <v>133</v>
      </c>
    </row>
    <row r="17" spans="1:6" x14ac:dyDescent="0.25">
      <c r="A17" s="2" t="s">
        <v>132</v>
      </c>
      <c r="B17" s="2">
        <v>10</v>
      </c>
      <c r="C17" s="13">
        <v>1.3244309149331901</v>
      </c>
      <c r="D17" s="13">
        <v>2.8842906486533</v>
      </c>
      <c r="E17" s="13">
        <v>14.286300275691319</v>
      </c>
      <c r="F17" t="s">
        <v>133</v>
      </c>
    </row>
    <row r="18" spans="1:6" x14ac:dyDescent="0.25">
      <c r="A18" s="2" t="s">
        <v>132</v>
      </c>
      <c r="B18" s="2">
        <v>11</v>
      </c>
      <c r="C18" s="13">
        <v>1.3244309149331901</v>
      </c>
      <c r="D18" s="13">
        <v>3.17176304832322</v>
      </c>
      <c r="E18" s="13">
        <v>14.617795810810971</v>
      </c>
      <c r="F18" t="s">
        <v>133</v>
      </c>
    </row>
    <row r="19" spans="1:6" x14ac:dyDescent="0.25">
      <c r="A19" s="2" t="s">
        <v>132</v>
      </c>
      <c r="B19" s="2">
        <v>12</v>
      </c>
      <c r="C19" s="13">
        <v>1.3244309149331901</v>
      </c>
      <c r="D19" s="13">
        <v>3.3596437079966099</v>
      </c>
      <c r="E19" s="13">
        <v>14.233534107139501</v>
      </c>
      <c r="F19" t="s">
        <v>133</v>
      </c>
    </row>
    <row r="20" spans="1:6" x14ac:dyDescent="0.25">
      <c r="A20" s="2" t="s">
        <v>132</v>
      </c>
      <c r="B20" s="2">
        <v>13</v>
      </c>
      <c r="C20" s="13">
        <v>1.3244309149331901</v>
      </c>
      <c r="D20" s="13">
        <v>3.45101916679952</v>
      </c>
      <c r="E20" s="13">
        <v>14.304443396653591</v>
      </c>
      <c r="F20" t="s">
        <v>133</v>
      </c>
    </row>
    <row r="21" spans="1:6" x14ac:dyDescent="0.25">
      <c r="A21" s="2" t="s">
        <v>132</v>
      </c>
      <c r="B21" s="2">
        <v>14</v>
      </c>
      <c r="C21" s="13">
        <v>1.3244309149331901</v>
      </c>
      <c r="D21" s="13">
        <v>3.6754748612236301</v>
      </c>
      <c r="E21" s="13">
        <v>14.150794513609609</v>
      </c>
      <c r="F21" t="s">
        <v>133</v>
      </c>
    </row>
    <row r="22" spans="1:6" x14ac:dyDescent="0.25">
      <c r="A22" s="2" t="s">
        <v>132</v>
      </c>
      <c r="B22" s="2">
        <v>15</v>
      </c>
      <c r="C22" s="13">
        <v>1.3244309149331901</v>
      </c>
      <c r="D22" s="13">
        <v>4.3206115026453</v>
      </c>
      <c r="E22" s="13">
        <v>14.035927233886371</v>
      </c>
      <c r="F22" t="s">
        <v>133</v>
      </c>
    </row>
    <row r="23" spans="1:6" x14ac:dyDescent="0.25">
      <c r="A23" s="2" t="s">
        <v>132</v>
      </c>
      <c r="B23" s="2">
        <v>16</v>
      </c>
      <c r="C23" s="13">
        <v>0</v>
      </c>
      <c r="D23" s="13">
        <v>5.2100114495414402</v>
      </c>
      <c r="E23" s="13">
        <v>14.255051102648197</v>
      </c>
      <c r="F23" t="s">
        <v>133</v>
      </c>
    </row>
    <row r="24" spans="1:6" x14ac:dyDescent="0.25">
      <c r="A24" s="2" t="s">
        <v>132</v>
      </c>
      <c r="B24" s="2">
        <v>17</v>
      </c>
      <c r="C24" s="13">
        <v>0</v>
      </c>
      <c r="D24" s="13">
        <v>5.8548628424235201</v>
      </c>
      <c r="E24" s="13">
        <v>14.36767506861575</v>
      </c>
      <c r="F24" t="s">
        <v>133</v>
      </c>
    </row>
    <row r="25" spans="1:6" x14ac:dyDescent="0.25">
      <c r="A25" s="2" t="s">
        <v>132</v>
      </c>
      <c r="B25" s="2">
        <v>18</v>
      </c>
      <c r="C25" s="13">
        <v>0</v>
      </c>
      <c r="D25" s="13">
        <v>5.1945234172809398</v>
      </c>
      <c r="E25" s="13">
        <v>14.73091310048197</v>
      </c>
      <c r="F25" t="s">
        <v>133</v>
      </c>
    </row>
    <row r="26" spans="1:6" x14ac:dyDescent="0.25">
      <c r="A26" s="2" t="s">
        <v>132</v>
      </c>
      <c r="B26" s="2">
        <v>19</v>
      </c>
      <c r="C26" s="13">
        <v>0</v>
      </c>
      <c r="D26" s="13">
        <v>3.9180458633009998</v>
      </c>
      <c r="E26" s="13">
        <v>14.400803336199139</v>
      </c>
      <c r="F26" t="s">
        <v>133</v>
      </c>
    </row>
    <row r="27" spans="1:6" x14ac:dyDescent="0.25">
      <c r="A27" s="2" t="s">
        <v>132</v>
      </c>
      <c r="B27" s="2">
        <v>20</v>
      </c>
      <c r="C27" s="13">
        <v>0</v>
      </c>
      <c r="D27" s="13">
        <v>3.4170243525273598</v>
      </c>
      <c r="E27" s="13">
        <v>14.158632119028431</v>
      </c>
      <c r="F27" t="s">
        <v>133</v>
      </c>
    </row>
    <row r="28" spans="1:6" x14ac:dyDescent="0.25">
      <c r="A28" s="2" t="s">
        <v>132</v>
      </c>
      <c r="B28" s="2">
        <v>21</v>
      </c>
      <c r="C28" s="13">
        <v>0</v>
      </c>
      <c r="D28" s="13">
        <v>3.1846305431646602</v>
      </c>
      <c r="E28" s="13">
        <v>13.871965491368369</v>
      </c>
      <c r="F28" t="s">
        <v>133</v>
      </c>
    </row>
    <row r="29" spans="1:6" x14ac:dyDescent="0.25">
      <c r="A29" s="2" t="s">
        <v>132</v>
      </c>
      <c r="B29" s="2">
        <v>22</v>
      </c>
      <c r="C29" s="13">
        <v>1.3244309149331901</v>
      </c>
      <c r="D29" s="13">
        <v>2.8456057303892699</v>
      </c>
      <c r="E29" s="13">
        <v>13.05299683187075</v>
      </c>
      <c r="F29" t="s">
        <v>133</v>
      </c>
    </row>
    <row r="30" spans="1:6" x14ac:dyDescent="0.25">
      <c r="A30" s="2" t="s">
        <v>132</v>
      </c>
      <c r="B30" s="2">
        <v>23</v>
      </c>
      <c r="C30" s="13">
        <v>1.3244309149331901</v>
      </c>
      <c r="D30" s="13">
        <v>2.6382692010547499</v>
      </c>
      <c r="E30" s="13">
        <v>12.305628838869891</v>
      </c>
      <c r="F30" t="s">
        <v>133</v>
      </c>
    </row>
    <row r="31" spans="1:6" x14ac:dyDescent="0.25">
      <c r="A31" s="2" t="s">
        <v>134</v>
      </c>
      <c r="B31" s="2">
        <v>0</v>
      </c>
      <c r="C31" s="13">
        <v>1.3244309149331901</v>
      </c>
      <c r="D31" s="13">
        <v>2.6657226847233599</v>
      </c>
      <c r="E31" s="13">
        <v>11.680434775746059</v>
      </c>
      <c r="F31" t="s">
        <v>133</v>
      </c>
    </row>
    <row r="32" spans="1:6" x14ac:dyDescent="0.25">
      <c r="A32" s="2" t="s">
        <v>134</v>
      </c>
      <c r="B32" s="2">
        <v>1</v>
      </c>
      <c r="C32" s="13">
        <v>1.3244309149331901</v>
      </c>
      <c r="D32" s="13">
        <v>2.6142737000140799</v>
      </c>
      <c r="E32" s="13">
        <v>11.546630317514552</v>
      </c>
      <c r="F32" t="s">
        <v>133</v>
      </c>
    </row>
    <row r="33" spans="1:6" x14ac:dyDescent="0.25">
      <c r="A33" s="2" t="s">
        <v>134</v>
      </c>
      <c r="B33" s="2">
        <v>2</v>
      </c>
      <c r="C33" s="13">
        <v>1.3244309149331901</v>
      </c>
      <c r="D33" s="13">
        <v>2.6119520189364698</v>
      </c>
      <c r="E33" s="13">
        <v>11.539870393881868</v>
      </c>
      <c r="F33" t="s">
        <v>133</v>
      </c>
    </row>
    <row r="34" spans="1:6" x14ac:dyDescent="0.25">
      <c r="A34" s="2" t="s">
        <v>134</v>
      </c>
      <c r="B34" s="2">
        <v>3</v>
      </c>
      <c r="C34" s="13">
        <v>1.3244309149331901</v>
      </c>
      <c r="D34" s="13">
        <v>2.6045112850696599</v>
      </c>
      <c r="E34" s="13">
        <v>11.479042813289499</v>
      </c>
      <c r="F34" t="s">
        <v>133</v>
      </c>
    </row>
    <row r="35" spans="1:6" x14ac:dyDescent="0.25">
      <c r="A35" s="2" t="s">
        <v>134</v>
      </c>
      <c r="B35" s="2">
        <v>4</v>
      </c>
      <c r="C35" s="13">
        <v>1.3244309149331901</v>
      </c>
      <c r="D35" s="13">
        <v>2.5881539387237198</v>
      </c>
      <c r="E35" s="13">
        <v>11.858612369465179</v>
      </c>
      <c r="F35" t="s">
        <v>133</v>
      </c>
    </row>
    <row r="36" spans="1:6" x14ac:dyDescent="0.25">
      <c r="A36" s="2" t="s">
        <v>134</v>
      </c>
      <c r="B36" s="2">
        <v>5</v>
      </c>
      <c r="C36" s="13">
        <v>1.3244309149331901</v>
      </c>
      <c r="D36" s="13">
        <v>2.56597834458019</v>
      </c>
      <c r="E36" s="13">
        <v>12.34168448110262</v>
      </c>
      <c r="F36" t="s">
        <v>133</v>
      </c>
    </row>
    <row r="37" spans="1:6" x14ac:dyDescent="0.25">
      <c r="A37" s="2" t="s">
        <v>134</v>
      </c>
      <c r="B37" s="2">
        <v>6</v>
      </c>
      <c r="C37" s="13">
        <v>1.3244309149331901</v>
      </c>
      <c r="D37" s="13">
        <v>2.4648411414568301</v>
      </c>
      <c r="E37" s="13">
        <v>12.894571145511671</v>
      </c>
      <c r="F37" t="s">
        <v>133</v>
      </c>
    </row>
    <row r="38" spans="1:6" x14ac:dyDescent="0.25">
      <c r="A38" s="2" t="s">
        <v>134</v>
      </c>
      <c r="B38" s="2">
        <v>7</v>
      </c>
      <c r="C38" s="13">
        <v>1.3244309149331901</v>
      </c>
      <c r="D38" s="13">
        <v>2.6520966259829701</v>
      </c>
      <c r="E38" s="13">
        <v>13.893396610830111</v>
      </c>
      <c r="F38" t="s">
        <v>133</v>
      </c>
    </row>
    <row r="39" spans="1:6" x14ac:dyDescent="0.25">
      <c r="A39" s="2" t="s">
        <v>134</v>
      </c>
      <c r="B39" s="2">
        <v>8</v>
      </c>
      <c r="C39" s="13">
        <v>1.3244309149331901</v>
      </c>
      <c r="D39" s="13">
        <v>2.8289673953396899</v>
      </c>
      <c r="E39" s="13">
        <v>14.400222139563819</v>
      </c>
      <c r="F39" t="s">
        <v>133</v>
      </c>
    </row>
    <row r="40" spans="1:6" x14ac:dyDescent="0.25">
      <c r="A40" s="2" t="s">
        <v>134</v>
      </c>
      <c r="B40" s="2">
        <v>9</v>
      </c>
      <c r="C40" s="13">
        <v>1.3244309149331901</v>
      </c>
      <c r="D40" s="13">
        <v>3.0022963313442701</v>
      </c>
      <c r="E40" s="13">
        <v>13.934318898017201</v>
      </c>
      <c r="F40" t="s">
        <v>133</v>
      </c>
    </row>
    <row r="41" spans="1:6" x14ac:dyDescent="0.25">
      <c r="A41" s="2" t="s">
        <v>134</v>
      </c>
      <c r="B41" s="2">
        <v>10</v>
      </c>
      <c r="C41" s="13">
        <v>1.3244309149331901</v>
      </c>
      <c r="D41" s="13">
        <v>3.1441562019675797</v>
      </c>
      <c r="E41" s="13">
        <v>14.286300275691319</v>
      </c>
      <c r="F41" t="s">
        <v>133</v>
      </c>
    </row>
    <row r="42" spans="1:6" x14ac:dyDescent="0.25">
      <c r="A42" s="2" t="s">
        <v>134</v>
      </c>
      <c r="B42" s="2">
        <v>11</v>
      </c>
      <c r="C42" s="13">
        <v>1.3244309149331901</v>
      </c>
      <c r="D42" s="13">
        <v>3.3360350735467201</v>
      </c>
      <c r="E42" s="13">
        <v>14.617795810810971</v>
      </c>
      <c r="F42" t="s">
        <v>133</v>
      </c>
    </row>
    <row r="43" spans="1:6" x14ac:dyDescent="0.25">
      <c r="A43" s="2" t="s">
        <v>134</v>
      </c>
      <c r="B43" s="2">
        <v>12</v>
      </c>
      <c r="C43" s="13">
        <v>1.3244309149331901</v>
      </c>
      <c r="D43" s="13">
        <v>3.48036516337827</v>
      </c>
      <c r="E43" s="13">
        <v>14.233534107139501</v>
      </c>
      <c r="F43" t="s">
        <v>133</v>
      </c>
    </row>
    <row r="44" spans="1:6" x14ac:dyDescent="0.25">
      <c r="A44" s="2" t="s">
        <v>134</v>
      </c>
      <c r="B44" s="2">
        <v>13</v>
      </c>
      <c r="C44" s="13">
        <v>1.3244309149331901</v>
      </c>
      <c r="D44" s="13">
        <v>3.66102025508722</v>
      </c>
      <c r="E44" s="13">
        <v>14.304443396653591</v>
      </c>
      <c r="F44" t="s">
        <v>133</v>
      </c>
    </row>
    <row r="45" spans="1:6" x14ac:dyDescent="0.25">
      <c r="A45" s="2" t="s">
        <v>134</v>
      </c>
      <c r="B45" s="2">
        <v>14</v>
      </c>
      <c r="C45" s="13">
        <v>1.3244309149331901</v>
      </c>
      <c r="D45" s="13">
        <v>3.6660008150356598</v>
      </c>
      <c r="E45" s="13">
        <v>14.150794513609609</v>
      </c>
      <c r="F45" t="s">
        <v>133</v>
      </c>
    </row>
    <row r="46" spans="1:6" x14ac:dyDescent="0.25">
      <c r="A46" s="2" t="s">
        <v>134</v>
      </c>
      <c r="B46" s="2">
        <v>15</v>
      </c>
      <c r="C46" s="13">
        <v>1.3244309149331901</v>
      </c>
      <c r="D46" s="13">
        <v>3.6759981854806303</v>
      </c>
      <c r="E46" s="13">
        <v>14.035927233886371</v>
      </c>
      <c r="F46" t="s">
        <v>133</v>
      </c>
    </row>
    <row r="47" spans="1:6" x14ac:dyDescent="0.25">
      <c r="A47" s="2" t="s">
        <v>134</v>
      </c>
      <c r="B47" s="2">
        <v>16</v>
      </c>
      <c r="C47" s="13">
        <v>0</v>
      </c>
      <c r="D47" s="13">
        <v>3.7310423810910502</v>
      </c>
      <c r="E47" s="13">
        <v>14.255051102648197</v>
      </c>
      <c r="F47" t="s">
        <v>133</v>
      </c>
    </row>
    <row r="48" spans="1:6" x14ac:dyDescent="0.25">
      <c r="A48" s="2" t="s">
        <v>134</v>
      </c>
      <c r="B48" s="2">
        <v>17</v>
      </c>
      <c r="C48" s="13">
        <v>0</v>
      </c>
      <c r="D48" s="13">
        <v>3.7322981677814702</v>
      </c>
      <c r="E48" s="13">
        <v>14.36767506861575</v>
      </c>
      <c r="F48" t="s">
        <v>133</v>
      </c>
    </row>
    <row r="49" spans="1:6" x14ac:dyDescent="0.25">
      <c r="A49" s="2" t="s">
        <v>134</v>
      </c>
      <c r="B49" s="2">
        <v>18</v>
      </c>
      <c r="C49" s="13">
        <v>0</v>
      </c>
      <c r="D49" s="13">
        <v>3.78362726340786</v>
      </c>
      <c r="E49" s="13">
        <v>14.73091310048197</v>
      </c>
      <c r="F49" t="s">
        <v>133</v>
      </c>
    </row>
    <row r="50" spans="1:6" x14ac:dyDescent="0.25">
      <c r="A50" s="2" t="s">
        <v>134</v>
      </c>
      <c r="B50" s="2">
        <v>19</v>
      </c>
      <c r="C50" s="13">
        <v>0</v>
      </c>
      <c r="D50" s="13">
        <v>3.8101936271449999</v>
      </c>
      <c r="E50" s="13">
        <v>14.400803336199139</v>
      </c>
      <c r="F50" t="s">
        <v>133</v>
      </c>
    </row>
    <row r="51" spans="1:6" x14ac:dyDescent="0.25">
      <c r="A51" s="2" t="s">
        <v>134</v>
      </c>
      <c r="B51" s="2">
        <v>20</v>
      </c>
      <c r="C51" s="13">
        <v>0</v>
      </c>
      <c r="D51" s="13">
        <v>3.8095305006660003</v>
      </c>
      <c r="E51" s="13">
        <v>14.158632119028431</v>
      </c>
      <c r="F51" t="s">
        <v>133</v>
      </c>
    </row>
    <row r="52" spans="1:6" x14ac:dyDescent="0.25">
      <c r="A52" s="2" t="s">
        <v>134</v>
      </c>
      <c r="B52" s="2">
        <v>21</v>
      </c>
      <c r="C52" s="13">
        <v>0</v>
      </c>
      <c r="D52" s="13">
        <v>3.6206156264037701</v>
      </c>
      <c r="E52" s="13">
        <v>13.871965491368369</v>
      </c>
      <c r="F52" t="s">
        <v>133</v>
      </c>
    </row>
    <row r="53" spans="1:6" x14ac:dyDescent="0.25">
      <c r="A53" s="2" t="s">
        <v>134</v>
      </c>
      <c r="B53" s="2">
        <v>22</v>
      </c>
      <c r="C53" s="13">
        <v>1.3244309149331901</v>
      </c>
      <c r="D53" s="13">
        <v>3.3312517057142199</v>
      </c>
      <c r="E53" s="13">
        <v>13.05299683187075</v>
      </c>
      <c r="F53" t="s">
        <v>133</v>
      </c>
    </row>
    <row r="54" spans="1:6" x14ac:dyDescent="0.25">
      <c r="A54" s="2" t="s">
        <v>134</v>
      </c>
      <c r="B54" s="2">
        <v>23</v>
      </c>
      <c r="C54" s="13">
        <v>1.3244309149331901</v>
      </c>
      <c r="D54" s="13">
        <v>3.0525429958545502</v>
      </c>
      <c r="E54" s="13">
        <v>12.305628838869891</v>
      </c>
      <c r="F54" t="s">
        <v>133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1"/>
  <sheetViews>
    <sheetView workbookViewId="0"/>
  </sheetViews>
  <sheetFormatPr defaultColWidth="11.5703125" defaultRowHeight="15" x14ac:dyDescent="0.25"/>
  <cols>
    <col min="3" max="3" width="12.5703125" bestFit="1" customWidth="1"/>
    <col min="4" max="4" width="20.5703125" bestFit="1" customWidth="1"/>
  </cols>
  <sheetData>
    <row r="1" spans="1:4" x14ac:dyDescent="0.25">
      <c r="A1" s="15" t="s">
        <v>18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19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20</v>
      </c>
      <c r="B7">
        <v>2010</v>
      </c>
      <c r="C7" s="10">
        <v>159.50667618</v>
      </c>
      <c r="D7" t="s">
        <v>21</v>
      </c>
    </row>
    <row r="8" spans="1:4" x14ac:dyDescent="0.25">
      <c r="A8" t="s">
        <v>20</v>
      </c>
      <c r="B8">
        <v>2011</v>
      </c>
      <c r="C8" s="10">
        <v>164.26566797999999</v>
      </c>
      <c r="D8" t="s">
        <v>21</v>
      </c>
    </row>
    <row r="9" spans="1:4" x14ac:dyDescent="0.25">
      <c r="A9" t="s">
        <v>20</v>
      </c>
      <c r="B9">
        <v>2012</v>
      </c>
      <c r="C9" s="10">
        <v>163.70576208</v>
      </c>
      <c r="D9" t="s">
        <v>21</v>
      </c>
    </row>
    <row r="10" spans="1:4" x14ac:dyDescent="0.25">
      <c r="A10" t="s">
        <v>20</v>
      </c>
      <c r="B10">
        <v>2013</v>
      </c>
      <c r="C10" s="10">
        <v>169.81791767999999</v>
      </c>
      <c r="D10" t="s">
        <v>21</v>
      </c>
    </row>
    <row r="11" spans="1:4" x14ac:dyDescent="0.25">
      <c r="A11" t="s">
        <v>20</v>
      </c>
      <c r="B11">
        <v>2014</v>
      </c>
      <c r="C11" s="10">
        <v>174.15387564</v>
      </c>
      <c r="D11" t="s">
        <v>21</v>
      </c>
    </row>
    <row r="12" spans="1:4" x14ac:dyDescent="0.25">
      <c r="A12" t="s">
        <v>20</v>
      </c>
      <c r="B12">
        <v>2015</v>
      </c>
      <c r="C12" s="10">
        <v>170.35734972</v>
      </c>
      <c r="D12" t="s">
        <v>21</v>
      </c>
    </row>
    <row r="13" spans="1:4" x14ac:dyDescent="0.25">
      <c r="A13" t="s">
        <v>20</v>
      </c>
      <c r="B13">
        <v>2016</v>
      </c>
      <c r="C13" s="10">
        <v>166.25935524000002</v>
      </c>
      <c r="D13" t="s">
        <v>21</v>
      </c>
    </row>
    <row r="14" spans="1:4" x14ac:dyDescent="0.25">
      <c r="A14" t="s">
        <v>20</v>
      </c>
      <c r="B14">
        <v>2017</v>
      </c>
      <c r="C14" s="10">
        <v>167.54051328</v>
      </c>
      <c r="D14" t="s">
        <v>21</v>
      </c>
    </row>
    <row r="15" spans="1:4" x14ac:dyDescent="0.25">
      <c r="A15" t="s">
        <v>20</v>
      </c>
      <c r="B15">
        <v>2018</v>
      </c>
      <c r="C15" s="10">
        <v>172.27958681999999</v>
      </c>
      <c r="D15" t="s">
        <v>21</v>
      </c>
    </row>
    <row r="16" spans="1:4" x14ac:dyDescent="0.25">
      <c r="A16" t="s">
        <v>20</v>
      </c>
      <c r="B16">
        <v>2019</v>
      </c>
      <c r="C16" s="10">
        <v>171.64556388</v>
      </c>
      <c r="D16" t="s">
        <v>21</v>
      </c>
    </row>
    <row r="17" spans="1:4" x14ac:dyDescent="0.25">
      <c r="A17" t="s">
        <v>20</v>
      </c>
      <c r="B17">
        <v>2020</v>
      </c>
      <c r="C17" s="10">
        <v>176.88189942</v>
      </c>
      <c r="D17" t="s">
        <v>21</v>
      </c>
    </row>
    <row r="18" spans="1:4" x14ac:dyDescent="0.25">
      <c r="A18" t="s">
        <v>20</v>
      </c>
      <c r="B18">
        <v>2021</v>
      </c>
      <c r="C18" s="10">
        <v>170.60153592</v>
      </c>
      <c r="D18" t="s">
        <v>21</v>
      </c>
    </row>
    <row r="19" spans="1:4" x14ac:dyDescent="0.25">
      <c r="A19" t="s">
        <v>20</v>
      </c>
      <c r="B19">
        <v>2022</v>
      </c>
      <c r="C19" s="10">
        <v>181.09848671999998</v>
      </c>
      <c r="D19" t="s">
        <v>21</v>
      </c>
    </row>
    <row r="20" spans="1:4" x14ac:dyDescent="0.25">
      <c r="A20" t="s">
        <v>20</v>
      </c>
      <c r="B20">
        <v>2023</v>
      </c>
      <c r="C20" s="10">
        <v>186.58948151999999</v>
      </c>
      <c r="D20" t="s">
        <v>21</v>
      </c>
    </row>
    <row r="21" spans="1:4" x14ac:dyDescent="0.25">
      <c r="A21" t="s">
        <v>20</v>
      </c>
      <c r="B21">
        <v>2024</v>
      </c>
      <c r="C21" s="10">
        <v>190.04250773999999</v>
      </c>
      <c r="D21" t="s">
        <v>21</v>
      </c>
    </row>
    <row r="22" spans="1:4" x14ac:dyDescent="0.25">
      <c r="A22" t="s">
        <v>20</v>
      </c>
      <c r="B22">
        <v>2025</v>
      </c>
      <c r="C22" s="10">
        <v>193.27712759999997</v>
      </c>
      <c r="D22" t="s">
        <v>21</v>
      </c>
    </row>
    <row r="23" spans="1:4" x14ac:dyDescent="0.25">
      <c r="A23" t="s">
        <v>20</v>
      </c>
      <c r="B23">
        <v>2026</v>
      </c>
      <c r="C23" s="10">
        <v>196.03301472000001</v>
      </c>
      <c r="D23" t="s">
        <v>21</v>
      </c>
    </row>
    <row r="24" spans="1:4" x14ac:dyDescent="0.25">
      <c r="A24" t="s">
        <v>20</v>
      </c>
      <c r="B24">
        <v>2027</v>
      </c>
      <c r="C24" s="10">
        <v>198.48076608</v>
      </c>
      <c r="D24" t="s">
        <v>21</v>
      </c>
    </row>
    <row r="25" spans="1:4" x14ac:dyDescent="0.25">
      <c r="A25" t="s">
        <v>20</v>
      </c>
      <c r="B25">
        <v>2028</v>
      </c>
      <c r="C25" s="10">
        <v>200.76297642</v>
      </c>
      <c r="D25" t="s">
        <v>21</v>
      </c>
    </row>
    <row r="26" spans="1:4" x14ac:dyDescent="0.25">
      <c r="A26" t="s">
        <v>20</v>
      </c>
      <c r="B26">
        <v>2029</v>
      </c>
      <c r="C26" s="10">
        <v>202.78377696000001</v>
      </c>
      <c r="D26" t="s">
        <v>21</v>
      </c>
    </row>
    <row r="27" spans="1:4" x14ac:dyDescent="0.25">
      <c r="A27" t="s">
        <v>20</v>
      </c>
      <c r="B27">
        <v>2030</v>
      </c>
      <c r="C27" s="10">
        <v>204.54002856</v>
      </c>
      <c r="D27" t="s">
        <v>21</v>
      </c>
    </row>
    <row r="28" spans="1:4" x14ac:dyDescent="0.25">
      <c r="A28" t="s">
        <v>20</v>
      </c>
      <c r="B28">
        <v>2031</v>
      </c>
      <c r="C28" s="10">
        <v>206.77040141999998</v>
      </c>
      <c r="D28" t="s">
        <v>21</v>
      </c>
    </row>
    <row r="29" spans="1:4" x14ac:dyDescent="0.25">
      <c r="A29" t="s">
        <v>20</v>
      </c>
      <c r="B29">
        <v>2032</v>
      </c>
      <c r="C29" s="10">
        <v>209.12800668</v>
      </c>
      <c r="D29" t="s">
        <v>21</v>
      </c>
    </row>
    <row r="30" spans="1:4" x14ac:dyDescent="0.25">
      <c r="A30" t="s">
        <v>20</v>
      </c>
      <c r="B30">
        <v>2033</v>
      </c>
      <c r="C30" s="10">
        <v>211.56975756</v>
      </c>
      <c r="D30" t="s">
        <v>21</v>
      </c>
    </row>
    <row r="31" spans="1:4" x14ac:dyDescent="0.25">
      <c r="A31" t="s">
        <v>20</v>
      </c>
      <c r="B31">
        <v>2034</v>
      </c>
      <c r="C31" s="10">
        <v>214.03148225999999</v>
      </c>
      <c r="D31" t="s">
        <v>21</v>
      </c>
    </row>
    <row r="32" spans="1:4" x14ac:dyDescent="0.25">
      <c r="A32" t="s">
        <v>20</v>
      </c>
      <c r="B32">
        <v>2035</v>
      </c>
      <c r="C32" s="10">
        <v>216.45978761999999</v>
      </c>
      <c r="D32" t="s">
        <v>21</v>
      </c>
    </row>
    <row r="33" spans="1:4" x14ac:dyDescent="0.25">
      <c r="A33" t="s">
        <v>20</v>
      </c>
      <c r="B33">
        <v>2036</v>
      </c>
      <c r="C33" s="10">
        <v>218.83333859999999</v>
      </c>
      <c r="D33" t="s">
        <v>21</v>
      </c>
    </row>
    <row r="34" spans="1:4" x14ac:dyDescent="0.25">
      <c r="A34" t="s">
        <v>20</v>
      </c>
      <c r="B34">
        <v>2037</v>
      </c>
      <c r="C34" s="10">
        <v>221.12732765999999</v>
      </c>
      <c r="D34" t="s">
        <v>21</v>
      </c>
    </row>
    <row r="35" spans="1:4" x14ac:dyDescent="0.25">
      <c r="A35" t="s">
        <v>20</v>
      </c>
      <c r="B35">
        <v>2038</v>
      </c>
      <c r="C35" s="10">
        <v>223.29483438</v>
      </c>
      <c r="D35" t="s">
        <v>21</v>
      </c>
    </row>
    <row r="36" spans="1:4" x14ac:dyDescent="0.25">
      <c r="A36" t="s">
        <v>20</v>
      </c>
      <c r="B36">
        <v>2039</v>
      </c>
      <c r="C36" s="10">
        <v>225.31580159999999</v>
      </c>
      <c r="D36" t="s">
        <v>21</v>
      </c>
    </row>
    <row r="37" spans="1:4" x14ac:dyDescent="0.25">
      <c r="A37" t="s">
        <v>20</v>
      </c>
      <c r="B37">
        <v>2040</v>
      </c>
      <c r="C37" s="10">
        <v>227.19164609999999</v>
      </c>
      <c r="D37" t="s">
        <v>21</v>
      </c>
    </row>
    <row r="38" spans="1:4" x14ac:dyDescent="0.25">
      <c r="A38" t="s">
        <v>20</v>
      </c>
      <c r="B38">
        <v>2041</v>
      </c>
      <c r="C38" s="10">
        <v>228.97737228</v>
      </c>
      <c r="D38" t="s">
        <v>21</v>
      </c>
    </row>
    <row r="39" spans="1:4" x14ac:dyDescent="0.25">
      <c r="A39" t="s">
        <v>20</v>
      </c>
      <c r="B39">
        <v>2042</v>
      </c>
      <c r="C39" s="10">
        <v>230.62464294</v>
      </c>
      <c r="D39" t="s">
        <v>21</v>
      </c>
    </row>
    <row r="40" spans="1:4" x14ac:dyDescent="0.25">
      <c r="A40" t="s">
        <v>20</v>
      </c>
      <c r="B40">
        <v>2043</v>
      </c>
      <c r="C40" s="10">
        <v>232.16318267999998</v>
      </c>
      <c r="D40" t="s">
        <v>21</v>
      </c>
    </row>
    <row r="41" spans="1:4" x14ac:dyDescent="0.25">
      <c r="A41" t="s">
        <v>20</v>
      </c>
      <c r="B41">
        <v>2044</v>
      </c>
      <c r="C41" s="10">
        <v>233.58201839999998</v>
      </c>
      <c r="D41" t="s">
        <v>21</v>
      </c>
    </row>
    <row r="42" spans="1:4" x14ac:dyDescent="0.25">
      <c r="A42" t="s">
        <v>20</v>
      </c>
      <c r="B42">
        <v>2045</v>
      </c>
      <c r="C42" s="10">
        <v>234.92232005999998</v>
      </c>
      <c r="D42" t="s">
        <v>21</v>
      </c>
    </row>
    <row r="43" spans="1:4" x14ac:dyDescent="0.25">
      <c r="A43" t="s">
        <v>20</v>
      </c>
      <c r="B43">
        <v>2046</v>
      </c>
      <c r="C43" s="10">
        <v>236.12149931999997</v>
      </c>
      <c r="D43" t="s">
        <v>21</v>
      </c>
    </row>
    <row r="44" spans="1:4" x14ac:dyDescent="0.25">
      <c r="A44" t="s">
        <v>20</v>
      </c>
      <c r="B44">
        <v>2047</v>
      </c>
      <c r="C44" s="10">
        <v>237.24825611999998</v>
      </c>
      <c r="D44" t="s">
        <v>21</v>
      </c>
    </row>
    <row r="45" spans="1:4" x14ac:dyDescent="0.25">
      <c r="A45" t="s">
        <v>20</v>
      </c>
      <c r="B45">
        <v>2048</v>
      </c>
      <c r="C45" s="10">
        <v>238.36598441999999</v>
      </c>
      <c r="D45" t="s">
        <v>21</v>
      </c>
    </row>
    <row r="46" spans="1:4" x14ac:dyDescent="0.25">
      <c r="A46" t="s">
        <v>20</v>
      </c>
      <c r="B46">
        <v>2049</v>
      </c>
      <c r="C46" s="10">
        <v>239.40567870000001</v>
      </c>
      <c r="D46" t="s">
        <v>21</v>
      </c>
    </row>
    <row r="47" spans="1:4" x14ac:dyDescent="0.25">
      <c r="A47" t="s">
        <v>20</v>
      </c>
      <c r="B47">
        <v>2050</v>
      </c>
      <c r="C47" s="10">
        <v>240.35786598000001</v>
      </c>
      <c r="D47" t="s">
        <v>21</v>
      </c>
    </row>
    <row r="48" spans="1:4" x14ac:dyDescent="0.25">
      <c r="A48" t="s">
        <v>22</v>
      </c>
      <c r="B48">
        <v>2010</v>
      </c>
      <c r="C48" s="10">
        <v>126.24284862</v>
      </c>
      <c r="D48" t="s">
        <v>21</v>
      </c>
    </row>
    <row r="49" spans="1:4" x14ac:dyDescent="0.25">
      <c r="A49" t="s">
        <v>22</v>
      </c>
      <c r="B49">
        <v>2011</v>
      </c>
      <c r="C49" s="10">
        <v>130.42768337999999</v>
      </c>
      <c r="D49" t="s">
        <v>21</v>
      </c>
    </row>
    <row r="50" spans="1:4" x14ac:dyDescent="0.25">
      <c r="A50" t="s">
        <v>22</v>
      </c>
      <c r="B50">
        <v>2012</v>
      </c>
      <c r="C50" s="10">
        <v>128.75074368</v>
      </c>
      <c r="D50" t="s">
        <v>21</v>
      </c>
    </row>
    <row r="51" spans="1:4" x14ac:dyDescent="0.25">
      <c r="A51" t="s">
        <v>22</v>
      </c>
      <c r="B51">
        <v>2013</v>
      </c>
      <c r="C51" s="10">
        <v>133.62060546000001</v>
      </c>
      <c r="D51" t="s">
        <v>21</v>
      </c>
    </row>
    <row r="52" spans="1:4" x14ac:dyDescent="0.25">
      <c r="A52" t="s">
        <v>22</v>
      </c>
      <c r="B52">
        <v>2014</v>
      </c>
      <c r="C52" s="10">
        <v>138.77762910000001</v>
      </c>
      <c r="D52" t="s">
        <v>21</v>
      </c>
    </row>
    <row r="53" spans="1:4" x14ac:dyDescent="0.25">
      <c r="A53" t="s">
        <v>22</v>
      </c>
      <c r="B53">
        <v>2015</v>
      </c>
      <c r="C53" s="10">
        <v>139.32547848000002</v>
      </c>
      <c r="D53" t="s">
        <v>21</v>
      </c>
    </row>
    <row r="54" spans="1:4" x14ac:dyDescent="0.25">
      <c r="A54" t="s">
        <v>22</v>
      </c>
      <c r="B54">
        <v>2016</v>
      </c>
      <c r="C54" s="10">
        <v>138.45338093999999</v>
      </c>
      <c r="D54" t="s">
        <v>21</v>
      </c>
    </row>
    <row r="55" spans="1:4" x14ac:dyDescent="0.25">
      <c r="A55" t="s">
        <v>22</v>
      </c>
      <c r="B55">
        <v>2017</v>
      </c>
      <c r="C55" s="10">
        <v>145.81683107999999</v>
      </c>
      <c r="D55" t="s">
        <v>21</v>
      </c>
    </row>
    <row r="56" spans="1:4" x14ac:dyDescent="0.25">
      <c r="A56" t="s">
        <v>22</v>
      </c>
      <c r="B56">
        <v>2018</v>
      </c>
      <c r="C56" s="10">
        <v>151.22940294</v>
      </c>
      <c r="D56" t="s">
        <v>21</v>
      </c>
    </row>
    <row r="57" spans="1:4" x14ac:dyDescent="0.25">
      <c r="A57" t="s">
        <v>22</v>
      </c>
      <c r="B57">
        <v>2019</v>
      </c>
      <c r="C57" s="10">
        <v>150.76431017999997</v>
      </c>
      <c r="D57" t="s">
        <v>21</v>
      </c>
    </row>
    <row r="58" spans="1:4" x14ac:dyDescent="0.25">
      <c r="A58" t="s">
        <v>22</v>
      </c>
      <c r="B58">
        <v>2020</v>
      </c>
      <c r="C58" s="10">
        <v>144.83547479999999</v>
      </c>
      <c r="D58" t="s">
        <v>21</v>
      </c>
    </row>
    <row r="59" spans="1:4" x14ac:dyDescent="0.25">
      <c r="A59" t="s">
        <v>22</v>
      </c>
      <c r="B59">
        <v>2021</v>
      </c>
      <c r="C59" s="10">
        <v>146.26089438</v>
      </c>
      <c r="D59" t="s">
        <v>21</v>
      </c>
    </row>
    <row r="60" spans="1:4" x14ac:dyDescent="0.25">
      <c r="A60" t="s">
        <v>22</v>
      </c>
      <c r="B60">
        <v>2022</v>
      </c>
      <c r="C60" s="10">
        <v>155.06487641999999</v>
      </c>
      <c r="D60" t="s">
        <v>21</v>
      </c>
    </row>
    <row r="61" spans="1:4" x14ac:dyDescent="0.25">
      <c r="A61" t="s">
        <v>22</v>
      </c>
      <c r="B61">
        <v>2023</v>
      </c>
      <c r="C61" s="10">
        <v>159.01305335999999</v>
      </c>
      <c r="D61" t="s">
        <v>21</v>
      </c>
    </row>
    <row r="62" spans="1:4" x14ac:dyDescent="0.25">
      <c r="A62" t="s">
        <v>22</v>
      </c>
      <c r="B62">
        <v>2024</v>
      </c>
      <c r="C62" s="10">
        <v>161.84214077999999</v>
      </c>
      <c r="D62" t="s">
        <v>21</v>
      </c>
    </row>
    <row r="63" spans="1:4" x14ac:dyDescent="0.25">
      <c r="A63" t="s">
        <v>22</v>
      </c>
      <c r="B63">
        <v>2025</v>
      </c>
      <c r="C63" s="10">
        <v>164.42279165999997</v>
      </c>
      <c r="D63" t="s">
        <v>21</v>
      </c>
    </row>
    <row r="64" spans="1:4" x14ac:dyDescent="0.25">
      <c r="A64" t="s">
        <v>22</v>
      </c>
      <c r="B64">
        <v>2026</v>
      </c>
      <c r="C64" s="10">
        <v>167.39919641999998</v>
      </c>
      <c r="D64" t="s">
        <v>21</v>
      </c>
    </row>
    <row r="65" spans="1:4" x14ac:dyDescent="0.25">
      <c r="A65" t="s">
        <v>22</v>
      </c>
      <c r="B65">
        <v>2027</v>
      </c>
      <c r="C65" s="10">
        <v>170.82235914</v>
      </c>
      <c r="D65" t="s">
        <v>21</v>
      </c>
    </row>
    <row r="66" spans="1:4" x14ac:dyDescent="0.25">
      <c r="A66" t="s">
        <v>22</v>
      </c>
      <c r="B66">
        <v>2028</v>
      </c>
      <c r="C66" s="10">
        <v>174.03742187999998</v>
      </c>
      <c r="D66" t="s">
        <v>21</v>
      </c>
    </row>
    <row r="67" spans="1:4" x14ac:dyDescent="0.25">
      <c r="A67" t="s">
        <v>22</v>
      </c>
      <c r="B67">
        <v>2029</v>
      </c>
      <c r="C67" s="10">
        <v>177.27895895999998</v>
      </c>
      <c r="D67" t="s">
        <v>21</v>
      </c>
    </row>
    <row r="68" spans="1:4" x14ac:dyDescent="0.25">
      <c r="A68" t="s">
        <v>22</v>
      </c>
      <c r="B68">
        <v>2030</v>
      </c>
      <c r="C68" s="10">
        <v>180.20358179999999</v>
      </c>
      <c r="D68" t="s">
        <v>21</v>
      </c>
    </row>
    <row r="69" spans="1:4" x14ac:dyDescent="0.25">
      <c r="A69" t="s">
        <v>22</v>
      </c>
      <c r="B69">
        <v>2031</v>
      </c>
      <c r="C69" s="10">
        <v>183.38808654000002</v>
      </c>
      <c r="D69" t="s">
        <v>21</v>
      </c>
    </row>
    <row r="70" spans="1:4" x14ac:dyDescent="0.25">
      <c r="A70" t="s">
        <v>22</v>
      </c>
      <c r="B70">
        <v>2032</v>
      </c>
      <c r="C70" s="10">
        <v>186.93842609999999</v>
      </c>
      <c r="D70" t="s">
        <v>21</v>
      </c>
    </row>
    <row r="71" spans="1:4" x14ac:dyDescent="0.25">
      <c r="A71" t="s">
        <v>22</v>
      </c>
      <c r="B71">
        <v>2033</v>
      </c>
      <c r="C71" s="10">
        <v>190.57757831999999</v>
      </c>
      <c r="D71" t="s">
        <v>21</v>
      </c>
    </row>
    <row r="72" spans="1:4" x14ac:dyDescent="0.25">
      <c r="A72" t="s">
        <v>22</v>
      </c>
      <c r="B72">
        <v>2034</v>
      </c>
      <c r="C72" s="10">
        <v>194.29087536</v>
      </c>
      <c r="D72" t="s">
        <v>21</v>
      </c>
    </row>
    <row r="73" spans="1:4" x14ac:dyDescent="0.25">
      <c r="A73" t="s">
        <v>22</v>
      </c>
      <c r="B73">
        <v>2035</v>
      </c>
      <c r="C73" s="10">
        <v>197.95955771999999</v>
      </c>
      <c r="D73" t="s">
        <v>21</v>
      </c>
    </row>
    <row r="74" spans="1:4" x14ac:dyDescent="0.25">
      <c r="A74" t="s">
        <v>22</v>
      </c>
      <c r="B74">
        <v>2036</v>
      </c>
      <c r="C74" s="10">
        <v>201.51556439999999</v>
      </c>
      <c r="D74" t="s">
        <v>21</v>
      </c>
    </row>
    <row r="75" spans="1:4" x14ac:dyDescent="0.25">
      <c r="A75" t="s">
        <v>22</v>
      </c>
      <c r="B75">
        <v>2037</v>
      </c>
      <c r="C75" s="10">
        <v>204.85416480000001</v>
      </c>
      <c r="D75" t="s">
        <v>21</v>
      </c>
    </row>
    <row r="76" spans="1:4" x14ac:dyDescent="0.25">
      <c r="A76" t="s">
        <v>22</v>
      </c>
      <c r="B76">
        <v>2038</v>
      </c>
      <c r="C76" s="10">
        <v>207.94530095999997</v>
      </c>
      <c r="D76" t="s">
        <v>21</v>
      </c>
    </row>
    <row r="77" spans="1:4" x14ac:dyDescent="0.25">
      <c r="A77" t="s">
        <v>22</v>
      </c>
      <c r="B77">
        <v>2039</v>
      </c>
      <c r="C77" s="10">
        <v>210.87247955999999</v>
      </c>
      <c r="D77" t="s">
        <v>21</v>
      </c>
    </row>
    <row r="78" spans="1:4" x14ac:dyDescent="0.25">
      <c r="A78" t="s">
        <v>22</v>
      </c>
      <c r="B78">
        <v>2040</v>
      </c>
      <c r="C78" s="10">
        <v>213.66267497999999</v>
      </c>
      <c r="D78" t="s">
        <v>21</v>
      </c>
    </row>
    <row r="79" spans="1:4" x14ac:dyDescent="0.25">
      <c r="A79" t="s">
        <v>22</v>
      </c>
      <c r="B79">
        <v>2041</v>
      </c>
      <c r="C79" s="10">
        <v>216.27741191999999</v>
      </c>
      <c r="D79" t="s">
        <v>21</v>
      </c>
    </row>
    <row r="80" spans="1:4" x14ac:dyDescent="0.25">
      <c r="A80" t="s">
        <v>22</v>
      </c>
      <c r="B80">
        <v>2042</v>
      </c>
      <c r="C80" s="10">
        <v>218.64674033999998</v>
      </c>
      <c r="D80" t="s">
        <v>21</v>
      </c>
    </row>
    <row r="81" spans="1:4" x14ac:dyDescent="0.25">
      <c r="A81" t="s">
        <v>22</v>
      </c>
      <c r="B81">
        <v>2043</v>
      </c>
      <c r="C81" s="10">
        <v>220.88766959999998</v>
      </c>
      <c r="D81" t="s">
        <v>21</v>
      </c>
    </row>
    <row r="82" spans="1:4" x14ac:dyDescent="0.25">
      <c r="A82" t="s">
        <v>22</v>
      </c>
      <c r="B82">
        <v>2044</v>
      </c>
      <c r="C82" s="10">
        <v>222.93880589999998</v>
      </c>
      <c r="D82" t="s">
        <v>21</v>
      </c>
    </row>
    <row r="83" spans="1:4" x14ac:dyDescent="0.25">
      <c r="A83" t="s">
        <v>22</v>
      </c>
      <c r="B83">
        <v>2045</v>
      </c>
      <c r="C83" s="10">
        <v>224.94485526</v>
      </c>
      <c r="D83" t="s">
        <v>21</v>
      </c>
    </row>
    <row r="84" spans="1:4" x14ac:dyDescent="0.25">
      <c r="A84" t="s">
        <v>22</v>
      </c>
      <c r="B84">
        <v>2046</v>
      </c>
      <c r="C84" s="10">
        <v>226.87600974</v>
      </c>
      <c r="D84" t="s">
        <v>21</v>
      </c>
    </row>
    <row r="85" spans="1:4" x14ac:dyDescent="0.25">
      <c r="A85" t="s">
        <v>22</v>
      </c>
      <c r="B85">
        <v>2047</v>
      </c>
      <c r="C85" s="10">
        <v>228.77838413999999</v>
      </c>
      <c r="D85" t="s">
        <v>21</v>
      </c>
    </row>
    <row r="86" spans="1:4" x14ac:dyDescent="0.25">
      <c r="A86" t="s">
        <v>22</v>
      </c>
      <c r="B86">
        <v>2048</v>
      </c>
      <c r="C86" s="10">
        <v>230.64022751999997</v>
      </c>
      <c r="D86" t="s">
        <v>21</v>
      </c>
    </row>
    <row r="87" spans="1:4" x14ac:dyDescent="0.25">
      <c r="A87" t="s">
        <v>22</v>
      </c>
      <c r="B87">
        <v>2049</v>
      </c>
      <c r="C87" s="10">
        <v>232.34736408000001</v>
      </c>
      <c r="D87" t="s">
        <v>21</v>
      </c>
    </row>
    <row r="88" spans="1:4" x14ac:dyDescent="0.25">
      <c r="A88" t="s">
        <v>22</v>
      </c>
      <c r="B88">
        <v>2050</v>
      </c>
      <c r="C88" s="10">
        <v>233.90554428000002</v>
      </c>
      <c r="D88" t="s">
        <v>21</v>
      </c>
    </row>
    <row r="89" spans="1:4" x14ac:dyDescent="0.25">
      <c r="A89" t="s">
        <v>23</v>
      </c>
      <c r="B89">
        <v>2010</v>
      </c>
      <c r="C89" s="10">
        <v>224.42025773999998</v>
      </c>
      <c r="D89" t="s">
        <v>21</v>
      </c>
    </row>
    <row r="90" spans="1:4" x14ac:dyDescent="0.25">
      <c r="A90" t="s">
        <v>23</v>
      </c>
      <c r="B90">
        <v>2011</v>
      </c>
      <c r="C90" s="10">
        <v>226.44930893999998</v>
      </c>
      <c r="D90" t="s">
        <v>21</v>
      </c>
    </row>
    <row r="91" spans="1:4" x14ac:dyDescent="0.25">
      <c r="A91" t="s">
        <v>23</v>
      </c>
      <c r="B91">
        <v>2012</v>
      </c>
      <c r="C91" s="10">
        <v>224.24863289999999</v>
      </c>
      <c r="D91" t="s">
        <v>21</v>
      </c>
    </row>
    <row r="92" spans="1:4" x14ac:dyDescent="0.25">
      <c r="A92" t="s">
        <v>23</v>
      </c>
      <c r="B92">
        <v>2013</v>
      </c>
      <c r="C92" s="10">
        <v>223.87729763999999</v>
      </c>
      <c r="D92" t="s">
        <v>21</v>
      </c>
    </row>
    <row r="93" spans="1:4" x14ac:dyDescent="0.25">
      <c r="A93" t="s">
        <v>23</v>
      </c>
      <c r="B93">
        <v>2014</v>
      </c>
      <c r="C93" s="10">
        <v>223.66408613999999</v>
      </c>
      <c r="D93" t="s">
        <v>21</v>
      </c>
    </row>
    <row r="94" spans="1:4" x14ac:dyDescent="0.25">
      <c r="A94" t="s">
        <v>23</v>
      </c>
      <c r="B94">
        <v>2015</v>
      </c>
      <c r="C94" s="10">
        <v>225.31955189999999</v>
      </c>
      <c r="D94" t="s">
        <v>21</v>
      </c>
    </row>
    <row r="95" spans="1:4" x14ac:dyDescent="0.25">
      <c r="A95" t="s">
        <v>23</v>
      </c>
      <c r="B95">
        <v>2016</v>
      </c>
      <c r="C95" s="10">
        <v>231.65094726000001</v>
      </c>
      <c r="D95" t="s">
        <v>21</v>
      </c>
    </row>
    <row r="96" spans="1:4" x14ac:dyDescent="0.25">
      <c r="A96" t="s">
        <v>23</v>
      </c>
      <c r="B96">
        <v>2017</v>
      </c>
      <c r="C96" s="10">
        <v>229.77329706</v>
      </c>
      <c r="D96" t="s">
        <v>21</v>
      </c>
    </row>
    <row r="97" spans="1:4" x14ac:dyDescent="0.25">
      <c r="A97" t="s">
        <v>23</v>
      </c>
      <c r="B97">
        <v>2018</v>
      </c>
      <c r="C97" s="10">
        <v>235.59870749999999</v>
      </c>
      <c r="D97" t="s">
        <v>21</v>
      </c>
    </row>
    <row r="98" spans="1:4" x14ac:dyDescent="0.25">
      <c r="A98" t="s">
        <v>23</v>
      </c>
      <c r="B98">
        <v>2019</v>
      </c>
      <c r="C98" s="10">
        <v>238.26661535999997</v>
      </c>
      <c r="D98" t="s">
        <v>21</v>
      </c>
    </row>
    <row r="99" spans="1:4" x14ac:dyDescent="0.25">
      <c r="A99" t="s">
        <v>23</v>
      </c>
      <c r="B99">
        <v>2020</v>
      </c>
      <c r="C99" s="10">
        <v>230.19941448</v>
      </c>
      <c r="D99" t="s">
        <v>21</v>
      </c>
    </row>
    <row r="100" spans="1:4" x14ac:dyDescent="0.25">
      <c r="A100" t="s">
        <v>23</v>
      </c>
      <c r="B100">
        <v>2021</v>
      </c>
      <c r="C100" s="10">
        <v>225.84873311999999</v>
      </c>
      <c r="D100" t="s">
        <v>21</v>
      </c>
    </row>
    <row r="101" spans="1:4" x14ac:dyDescent="0.25">
      <c r="A101" t="s">
        <v>23</v>
      </c>
      <c r="B101">
        <v>2022</v>
      </c>
      <c r="C101" s="10">
        <v>235.0596366</v>
      </c>
      <c r="D101" t="s">
        <v>21</v>
      </c>
    </row>
    <row r="102" spans="1:4" x14ac:dyDescent="0.25">
      <c r="A102" t="s">
        <v>23</v>
      </c>
      <c r="B102">
        <v>2023</v>
      </c>
      <c r="C102" s="10">
        <v>238.78510127999999</v>
      </c>
      <c r="D102" t="s">
        <v>21</v>
      </c>
    </row>
    <row r="103" spans="1:4" x14ac:dyDescent="0.25">
      <c r="A103" t="s">
        <v>23</v>
      </c>
      <c r="B103">
        <v>2024</v>
      </c>
      <c r="C103" s="10">
        <v>242.70127565999999</v>
      </c>
      <c r="D103" t="s">
        <v>21</v>
      </c>
    </row>
    <row r="104" spans="1:4" x14ac:dyDescent="0.25">
      <c r="A104" t="s">
        <v>23</v>
      </c>
      <c r="B104">
        <v>2025</v>
      </c>
      <c r="C104" s="10">
        <v>246.70281797999996</v>
      </c>
      <c r="D104" t="s">
        <v>21</v>
      </c>
    </row>
    <row r="105" spans="1:4" x14ac:dyDescent="0.25">
      <c r="A105" t="s">
        <v>23</v>
      </c>
      <c r="B105">
        <v>2026</v>
      </c>
      <c r="C105" s="10">
        <v>252.11708442</v>
      </c>
      <c r="D105" t="s">
        <v>21</v>
      </c>
    </row>
    <row r="106" spans="1:4" x14ac:dyDescent="0.25">
      <c r="A106" t="s">
        <v>23</v>
      </c>
      <c r="B106">
        <v>2027</v>
      </c>
      <c r="C106" s="10">
        <v>256.80240365999998</v>
      </c>
      <c r="D106" t="s">
        <v>21</v>
      </c>
    </row>
    <row r="107" spans="1:4" x14ac:dyDescent="0.25">
      <c r="A107" t="s">
        <v>23</v>
      </c>
      <c r="B107">
        <v>2028</v>
      </c>
      <c r="C107" s="10">
        <v>260.27037552000002</v>
      </c>
      <c r="D107" t="s">
        <v>21</v>
      </c>
    </row>
    <row r="108" spans="1:4" x14ac:dyDescent="0.25">
      <c r="A108" t="s">
        <v>23</v>
      </c>
      <c r="B108">
        <v>2029</v>
      </c>
      <c r="C108" s="10">
        <v>265.49412672</v>
      </c>
      <c r="D108" t="s">
        <v>21</v>
      </c>
    </row>
    <row r="109" spans="1:4" x14ac:dyDescent="0.25">
      <c r="A109" t="s">
        <v>23</v>
      </c>
      <c r="B109">
        <v>2030</v>
      </c>
      <c r="C109" s="10">
        <v>269.39871683999996</v>
      </c>
      <c r="D109" t="s">
        <v>21</v>
      </c>
    </row>
    <row r="110" spans="1:4" x14ac:dyDescent="0.25">
      <c r="A110" t="s">
        <v>23</v>
      </c>
      <c r="B110">
        <v>2031</v>
      </c>
      <c r="C110" s="10">
        <v>273.94405265999995</v>
      </c>
      <c r="D110" t="s">
        <v>21</v>
      </c>
    </row>
    <row r="111" spans="1:4" x14ac:dyDescent="0.25">
      <c r="A111" t="s">
        <v>23</v>
      </c>
      <c r="B111">
        <v>2032</v>
      </c>
      <c r="C111" s="10">
        <v>276.94312589999998</v>
      </c>
      <c r="D111" t="s">
        <v>21</v>
      </c>
    </row>
    <row r="112" spans="1:4" x14ac:dyDescent="0.25">
      <c r="A112" t="s">
        <v>23</v>
      </c>
      <c r="B112">
        <v>2033</v>
      </c>
      <c r="C112" s="10">
        <v>279.22464173999998</v>
      </c>
      <c r="D112" t="s">
        <v>21</v>
      </c>
    </row>
    <row r="113" spans="1:4" x14ac:dyDescent="0.25">
      <c r="A113" t="s">
        <v>23</v>
      </c>
      <c r="B113">
        <v>2034</v>
      </c>
      <c r="C113" s="10">
        <v>280.70709366</v>
      </c>
      <c r="D113" t="s">
        <v>21</v>
      </c>
    </row>
    <row r="114" spans="1:4" x14ac:dyDescent="0.25">
      <c r="A114" t="s">
        <v>23</v>
      </c>
      <c r="B114">
        <v>2035</v>
      </c>
      <c r="C114" s="10">
        <v>281.22860759999998</v>
      </c>
      <c r="D114" t="s">
        <v>21</v>
      </c>
    </row>
    <row r="115" spans="1:4" x14ac:dyDescent="0.25">
      <c r="A115" t="s">
        <v>23</v>
      </c>
      <c r="B115">
        <v>2036</v>
      </c>
      <c r="C115" s="10">
        <v>281.47598849999997</v>
      </c>
      <c r="D115" t="s">
        <v>21</v>
      </c>
    </row>
    <row r="116" spans="1:4" x14ac:dyDescent="0.25">
      <c r="A116" t="s">
        <v>23</v>
      </c>
      <c r="B116">
        <v>2037</v>
      </c>
      <c r="C116" s="10">
        <v>282.22496508</v>
      </c>
      <c r="D116" t="s">
        <v>21</v>
      </c>
    </row>
    <row r="117" spans="1:4" x14ac:dyDescent="0.25">
      <c r="A117" t="s">
        <v>23</v>
      </c>
      <c r="B117">
        <v>2038</v>
      </c>
      <c r="C117" s="10">
        <v>282.94371702000001</v>
      </c>
      <c r="D117" t="s">
        <v>21</v>
      </c>
    </row>
    <row r="118" spans="1:4" x14ac:dyDescent="0.25">
      <c r="A118" t="s">
        <v>23</v>
      </c>
      <c r="B118">
        <v>2039</v>
      </c>
      <c r="C118" s="10">
        <v>283.94760287999998</v>
      </c>
      <c r="D118" t="s">
        <v>21</v>
      </c>
    </row>
    <row r="119" spans="1:4" x14ac:dyDescent="0.25">
      <c r="A119" t="s">
        <v>23</v>
      </c>
      <c r="B119">
        <v>2040</v>
      </c>
      <c r="C119" s="10">
        <v>285.47500284</v>
      </c>
      <c r="D119" t="s">
        <v>21</v>
      </c>
    </row>
    <row r="120" spans="1:4" x14ac:dyDescent="0.25">
      <c r="A120" t="s">
        <v>23</v>
      </c>
      <c r="B120">
        <v>2041</v>
      </c>
      <c r="C120" s="10">
        <v>286.78302413999995</v>
      </c>
      <c r="D120" t="s">
        <v>21</v>
      </c>
    </row>
    <row r="121" spans="1:4" x14ac:dyDescent="0.25">
      <c r="A121" t="s">
        <v>23</v>
      </c>
      <c r="B121">
        <v>2042</v>
      </c>
      <c r="C121" s="10">
        <v>287.92950473999997</v>
      </c>
      <c r="D121" t="s">
        <v>21</v>
      </c>
    </row>
    <row r="122" spans="1:4" x14ac:dyDescent="0.25">
      <c r="A122" t="s">
        <v>23</v>
      </c>
      <c r="B122">
        <v>2043</v>
      </c>
      <c r="C122" s="10">
        <v>289.28061281999999</v>
      </c>
      <c r="D122" t="s">
        <v>21</v>
      </c>
    </row>
    <row r="123" spans="1:4" x14ac:dyDescent="0.25">
      <c r="A123" t="s">
        <v>23</v>
      </c>
      <c r="B123">
        <v>2044</v>
      </c>
      <c r="C123" s="10">
        <v>290.75614752000001</v>
      </c>
      <c r="D123" t="s">
        <v>21</v>
      </c>
    </row>
    <row r="124" spans="1:4" x14ac:dyDescent="0.25">
      <c r="A124" t="s">
        <v>23</v>
      </c>
      <c r="B124">
        <v>2045</v>
      </c>
      <c r="C124" s="10">
        <v>291.27330000000001</v>
      </c>
      <c r="D124" t="s">
        <v>21</v>
      </c>
    </row>
    <row r="125" spans="1:4" x14ac:dyDescent="0.25">
      <c r="A125" t="s">
        <v>23</v>
      </c>
      <c r="B125">
        <v>2046</v>
      </c>
      <c r="C125" s="10">
        <v>291.91468464000002</v>
      </c>
      <c r="D125" t="s">
        <v>21</v>
      </c>
    </row>
    <row r="126" spans="1:4" x14ac:dyDescent="0.25">
      <c r="A126" t="s">
        <v>23</v>
      </c>
      <c r="B126">
        <v>2047</v>
      </c>
      <c r="C126" s="10">
        <v>293.73527472000001</v>
      </c>
      <c r="D126" t="s">
        <v>21</v>
      </c>
    </row>
    <row r="127" spans="1:4" x14ac:dyDescent="0.25">
      <c r="A127" t="s">
        <v>23</v>
      </c>
      <c r="B127">
        <v>2048</v>
      </c>
      <c r="C127" s="10">
        <v>295.89605867999995</v>
      </c>
      <c r="D127" t="s">
        <v>21</v>
      </c>
    </row>
    <row r="128" spans="1:4" x14ac:dyDescent="0.25">
      <c r="A128" t="s">
        <v>23</v>
      </c>
      <c r="B128">
        <v>2049</v>
      </c>
      <c r="C128" s="10">
        <v>298.40456489999997</v>
      </c>
      <c r="D128" t="s">
        <v>21</v>
      </c>
    </row>
    <row r="129" spans="1:4" x14ac:dyDescent="0.25">
      <c r="A129" t="s">
        <v>23</v>
      </c>
      <c r="B129">
        <v>2050</v>
      </c>
      <c r="C129" s="10">
        <v>300.65949528000004</v>
      </c>
      <c r="D129" t="s">
        <v>21</v>
      </c>
    </row>
    <row r="130" spans="1:4" x14ac:dyDescent="0.25">
      <c r="A130" t="s">
        <v>24</v>
      </c>
      <c r="B130">
        <v>2010</v>
      </c>
      <c r="C130" s="10">
        <v>0.99757980000000002</v>
      </c>
      <c r="D130" t="s">
        <v>21</v>
      </c>
    </row>
    <row r="131" spans="1:4" x14ac:dyDescent="0.25">
      <c r="A131" t="s">
        <v>24</v>
      </c>
      <c r="B131">
        <v>2011</v>
      </c>
      <c r="C131" s="10">
        <v>1.032027</v>
      </c>
      <c r="D131" t="s">
        <v>21</v>
      </c>
    </row>
    <row r="132" spans="1:4" x14ac:dyDescent="0.25">
      <c r="A132" t="s">
        <v>24</v>
      </c>
      <c r="B132">
        <v>2012</v>
      </c>
      <c r="C132" s="10">
        <v>1.0228595999999999</v>
      </c>
      <c r="D132" t="s">
        <v>21</v>
      </c>
    </row>
    <row r="133" spans="1:4" x14ac:dyDescent="0.25">
      <c r="A133" t="s">
        <v>24</v>
      </c>
      <c r="B133">
        <v>2013</v>
      </c>
      <c r="C133" s="10">
        <v>1.1337018000000001</v>
      </c>
      <c r="D133" t="s">
        <v>21</v>
      </c>
    </row>
    <row r="134" spans="1:4" x14ac:dyDescent="0.25">
      <c r="A134" t="s">
        <v>24</v>
      </c>
      <c r="B134">
        <v>2014</v>
      </c>
      <c r="C134" s="10">
        <v>1.2453774</v>
      </c>
      <c r="D134" t="s">
        <v>21</v>
      </c>
    </row>
    <row r="135" spans="1:4" x14ac:dyDescent="0.25">
      <c r="A135" t="s">
        <v>24</v>
      </c>
      <c r="B135">
        <v>2015</v>
      </c>
      <c r="C135" s="10">
        <v>1.2181529999999998</v>
      </c>
      <c r="D135" t="s">
        <v>21</v>
      </c>
    </row>
    <row r="136" spans="1:4" x14ac:dyDescent="0.25">
      <c r="A136" t="s">
        <v>24</v>
      </c>
      <c r="B136">
        <v>2016</v>
      </c>
      <c r="C136" s="10">
        <v>1.2181529999999998</v>
      </c>
      <c r="D136" t="s">
        <v>21</v>
      </c>
    </row>
    <row r="137" spans="1:4" x14ac:dyDescent="0.25">
      <c r="A137" t="s">
        <v>24</v>
      </c>
      <c r="B137">
        <v>2017</v>
      </c>
      <c r="C137" s="10">
        <v>1.2209309999999998</v>
      </c>
      <c r="D137" t="s">
        <v>21</v>
      </c>
    </row>
    <row r="138" spans="1:4" x14ac:dyDescent="0.25">
      <c r="A138" t="s">
        <v>24</v>
      </c>
      <c r="B138">
        <v>2018</v>
      </c>
      <c r="C138" s="10">
        <v>1.2248201999999999</v>
      </c>
      <c r="D138" t="s">
        <v>21</v>
      </c>
    </row>
    <row r="139" spans="1:4" x14ac:dyDescent="0.25">
      <c r="A139" t="s">
        <v>24</v>
      </c>
      <c r="B139">
        <v>2019</v>
      </c>
      <c r="C139" s="10">
        <v>1.28613066</v>
      </c>
      <c r="D139" t="s">
        <v>21</v>
      </c>
    </row>
    <row r="140" spans="1:4" x14ac:dyDescent="0.25">
      <c r="A140" t="s">
        <v>24</v>
      </c>
      <c r="B140">
        <v>2020</v>
      </c>
      <c r="C140" s="10">
        <v>1.03394382</v>
      </c>
      <c r="D140" t="s">
        <v>21</v>
      </c>
    </row>
    <row r="141" spans="1:4" x14ac:dyDescent="0.25">
      <c r="A141" t="s">
        <v>24</v>
      </c>
      <c r="B141">
        <v>2021</v>
      </c>
      <c r="C141" s="10">
        <v>1.0901149800000001</v>
      </c>
      <c r="D141" t="s">
        <v>21</v>
      </c>
    </row>
    <row r="142" spans="1:4" x14ac:dyDescent="0.25">
      <c r="A142" t="s">
        <v>24</v>
      </c>
      <c r="B142">
        <v>2022</v>
      </c>
      <c r="C142" s="10">
        <v>1.5766816800000001</v>
      </c>
      <c r="D142" t="s">
        <v>21</v>
      </c>
    </row>
    <row r="143" spans="1:4" x14ac:dyDescent="0.25">
      <c r="A143" t="s">
        <v>24</v>
      </c>
      <c r="B143">
        <v>2023</v>
      </c>
      <c r="C143" s="10">
        <v>2.6932710000000002</v>
      </c>
      <c r="D143" t="s">
        <v>21</v>
      </c>
    </row>
    <row r="144" spans="1:4" x14ac:dyDescent="0.25">
      <c r="A144" t="s">
        <v>24</v>
      </c>
      <c r="B144">
        <v>2024</v>
      </c>
      <c r="C144" s="10">
        <v>4.7109879600000006</v>
      </c>
      <c r="D144" t="s">
        <v>21</v>
      </c>
    </row>
    <row r="145" spans="1:4" x14ac:dyDescent="0.25">
      <c r="A145" t="s">
        <v>24</v>
      </c>
      <c r="B145">
        <v>2025</v>
      </c>
      <c r="C145" s="10">
        <v>7.4553463799999999</v>
      </c>
      <c r="D145" t="s">
        <v>21</v>
      </c>
    </row>
    <row r="146" spans="1:4" x14ac:dyDescent="0.25">
      <c r="A146" t="s">
        <v>24</v>
      </c>
      <c r="B146">
        <v>2026</v>
      </c>
      <c r="C146" s="10">
        <v>11.456027519999999</v>
      </c>
      <c r="D146" t="s">
        <v>21</v>
      </c>
    </row>
    <row r="147" spans="1:4" x14ac:dyDescent="0.25">
      <c r="A147" t="s">
        <v>24</v>
      </c>
      <c r="B147">
        <v>2027</v>
      </c>
      <c r="C147" s="10">
        <v>17.240268</v>
      </c>
      <c r="D147" t="s">
        <v>21</v>
      </c>
    </row>
    <row r="148" spans="1:4" x14ac:dyDescent="0.25">
      <c r="A148" t="s">
        <v>24</v>
      </c>
      <c r="B148">
        <v>2028</v>
      </c>
      <c r="C148" s="10">
        <v>24.169627859999999</v>
      </c>
      <c r="D148" t="s">
        <v>21</v>
      </c>
    </row>
    <row r="149" spans="1:4" x14ac:dyDescent="0.25">
      <c r="A149" t="s">
        <v>24</v>
      </c>
      <c r="B149">
        <v>2029</v>
      </c>
      <c r="C149" s="10">
        <v>32.17496268</v>
      </c>
      <c r="D149" t="s">
        <v>21</v>
      </c>
    </row>
    <row r="150" spans="1:4" x14ac:dyDescent="0.25">
      <c r="A150" t="s">
        <v>24</v>
      </c>
      <c r="B150">
        <v>2030</v>
      </c>
      <c r="C150" s="10">
        <v>40.587441179999999</v>
      </c>
      <c r="D150" t="s">
        <v>21</v>
      </c>
    </row>
    <row r="151" spans="1:4" x14ac:dyDescent="0.25">
      <c r="A151" t="s">
        <v>24</v>
      </c>
      <c r="B151">
        <v>2031</v>
      </c>
      <c r="C151" s="10">
        <v>49.883768160000002</v>
      </c>
      <c r="D151" t="s">
        <v>21</v>
      </c>
    </row>
    <row r="152" spans="1:4" x14ac:dyDescent="0.25">
      <c r="A152" t="s">
        <v>24</v>
      </c>
      <c r="B152">
        <v>2032</v>
      </c>
      <c r="C152" s="10">
        <v>60.136227179999992</v>
      </c>
      <c r="D152" t="s">
        <v>21</v>
      </c>
    </row>
    <row r="153" spans="1:4" x14ac:dyDescent="0.25">
      <c r="A153" t="s">
        <v>24</v>
      </c>
      <c r="B153">
        <v>2033</v>
      </c>
      <c r="C153" s="10">
        <v>71.032404360000001</v>
      </c>
      <c r="D153" t="s">
        <v>21</v>
      </c>
    </row>
    <row r="154" spans="1:4" x14ac:dyDescent="0.25">
      <c r="A154" t="s">
        <v>24</v>
      </c>
      <c r="B154">
        <v>2034</v>
      </c>
      <c r="C154" s="10">
        <v>82.238189639999987</v>
      </c>
      <c r="D154" t="s">
        <v>21</v>
      </c>
    </row>
    <row r="155" spans="1:4" x14ac:dyDescent="0.25">
      <c r="A155" t="s">
        <v>24</v>
      </c>
      <c r="B155">
        <v>2035</v>
      </c>
      <c r="C155" s="10">
        <v>92.423726639999998</v>
      </c>
      <c r="D155" t="s">
        <v>21</v>
      </c>
    </row>
    <row r="156" spans="1:4" x14ac:dyDescent="0.25">
      <c r="A156" t="s">
        <v>24</v>
      </c>
      <c r="B156">
        <v>2036</v>
      </c>
      <c r="C156" s="10">
        <v>103.70687922</v>
      </c>
      <c r="D156" t="s">
        <v>21</v>
      </c>
    </row>
    <row r="157" spans="1:4" x14ac:dyDescent="0.25">
      <c r="A157" t="s">
        <v>24</v>
      </c>
      <c r="B157">
        <v>2037</v>
      </c>
      <c r="C157" s="10">
        <v>114.79704414000001</v>
      </c>
      <c r="D157" t="s">
        <v>21</v>
      </c>
    </row>
    <row r="158" spans="1:4" x14ac:dyDescent="0.25">
      <c r="A158" t="s">
        <v>24</v>
      </c>
      <c r="B158">
        <v>2038</v>
      </c>
      <c r="C158" s="10">
        <v>125.41111541999999</v>
      </c>
      <c r="D158" t="s">
        <v>21</v>
      </c>
    </row>
    <row r="159" spans="1:4" x14ac:dyDescent="0.25">
      <c r="A159" t="s">
        <v>24</v>
      </c>
      <c r="B159">
        <v>2039</v>
      </c>
      <c r="C159" s="10">
        <v>135.54062016</v>
      </c>
      <c r="D159" t="s">
        <v>21</v>
      </c>
    </row>
    <row r="160" spans="1:4" x14ac:dyDescent="0.25">
      <c r="A160" t="s">
        <v>24</v>
      </c>
      <c r="B160">
        <v>2040</v>
      </c>
      <c r="C160" s="10">
        <v>145.21711643999998</v>
      </c>
      <c r="D160" t="s">
        <v>21</v>
      </c>
    </row>
    <row r="161" spans="1:4" x14ac:dyDescent="0.25">
      <c r="A161" t="s">
        <v>24</v>
      </c>
      <c r="B161">
        <v>2041</v>
      </c>
      <c r="C161" s="10">
        <v>154.39323936</v>
      </c>
      <c r="D161" t="s">
        <v>21</v>
      </c>
    </row>
    <row r="162" spans="1:4" x14ac:dyDescent="0.25">
      <c r="A162" t="s">
        <v>24</v>
      </c>
      <c r="B162">
        <v>2042</v>
      </c>
      <c r="C162" s="10">
        <v>162.79541148000001</v>
      </c>
      <c r="D162" t="s">
        <v>21</v>
      </c>
    </row>
    <row r="163" spans="1:4" x14ac:dyDescent="0.25">
      <c r="A163" t="s">
        <v>24</v>
      </c>
      <c r="B163">
        <v>2043</v>
      </c>
      <c r="C163" s="10">
        <v>170.66484653999998</v>
      </c>
      <c r="D163" t="s">
        <v>21</v>
      </c>
    </row>
    <row r="164" spans="1:4" x14ac:dyDescent="0.25">
      <c r="A164" t="s">
        <v>24</v>
      </c>
      <c r="B164">
        <v>2044</v>
      </c>
      <c r="C164" s="10">
        <v>178.01137865999999</v>
      </c>
      <c r="D164" t="s">
        <v>21</v>
      </c>
    </row>
    <row r="165" spans="1:4" x14ac:dyDescent="0.25">
      <c r="A165" t="s">
        <v>24</v>
      </c>
      <c r="B165">
        <v>2045</v>
      </c>
      <c r="C165" s="10">
        <v>184.72480457999998</v>
      </c>
      <c r="D165" t="s">
        <v>21</v>
      </c>
    </row>
    <row r="166" spans="1:4" x14ac:dyDescent="0.25">
      <c r="A166" t="s">
        <v>24</v>
      </c>
      <c r="B166">
        <v>2046</v>
      </c>
      <c r="C166" s="10">
        <v>191.05517208000001</v>
      </c>
      <c r="D166" t="s">
        <v>21</v>
      </c>
    </row>
    <row r="167" spans="1:4" x14ac:dyDescent="0.25">
      <c r="A167" t="s">
        <v>24</v>
      </c>
      <c r="B167">
        <v>2047</v>
      </c>
      <c r="C167" s="10">
        <v>197.19266304000001</v>
      </c>
      <c r="D167" t="s">
        <v>21</v>
      </c>
    </row>
    <row r="168" spans="1:4" x14ac:dyDescent="0.25">
      <c r="A168" t="s">
        <v>24</v>
      </c>
      <c r="B168">
        <v>2048</v>
      </c>
      <c r="C168" s="10">
        <v>203.09819100000001</v>
      </c>
      <c r="D168" t="s">
        <v>21</v>
      </c>
    </row>
    <row r="169" spans="1:4" x14ac:dyDescent="0.25">
      <c r="A169" t="s">
        <v>24</v>
      </c>
      <c r="B169">
        <v>2049</v>
      </c>
      <c r="C169" s="10">
        <v>208.76444981999998</v>
      </c>
      <c r="D169" t="s">
        <v>21</v>
      </c>
    </row>
    <row r="170" spans="1:4" x14ac:dyDescent="0.25">
      <c r="A170" t="s">
        <v>24</v>
      </c>
      <c r="B170">
        <v>2050</v>
      </c>
      <c r="C170" s="10">
        <v>214.21580255999999</v>
      </c>
      <c r="D170" t="s">
        <v>21</v>
      </c>
    </row>
    <row r="171" spans="1:4" x14ac:dyDescent="0.25">
      <c r="A171" t="s">
        <v>13</v>
      </c>
      <c r="B171">
        <v>2010</v>
      </c>
      <c r="C171" s="10">
        <v>0</v>
      </c>
      <c r="D171" t="s">
        <v>21</v>
      </c>
    </row>
    <row r="172" spans="1:4" x14ac:dyDescent="0.25">
      <c r="A172" t="s">
        <v>13</v>
      </c>
      <c r="B172">
        <v>2011</v>
      </c>
      <c r="C172" s="10">
        <v>0</v>
      </c>
      <c r="D172" t="s">
        <v>21</v>
      </c>
    </row>
    <row r="173" spans="1:4" x14ac:dyDescent="0.25">
      <c r="A173" t="s">
        <v>13</v>
      </c>
      <c r="B173">
        <v>2012</v>
      </c>
      <c r="C173" s="10">
        <v>0</v>
      </c>
      <c r="D173" t="s">
        <v>21</v>
      </c>
    </row>
    <row r="174" spans="1:4" x14ac:dyDescent="0.25">
      <c r="A174" t="s">
        <v>13</v>
      </c>
      <c r="B174">
        <v>2013</v>
      </c>
      <c r="C174" s="10">
        <v>0</v>
      </c>
      <c r="D174" t="s">
        <v>21</v>
      </c>
    </row>
    <row r="175" spans="1:4" x14ac:dyDescent="0.25">
      <c r="A175" t="s">
        <v>13</v>
      </c>
      <c r="B175">
        <v>2014</v>
      </c>
      <c r="C175" s="10">
        <v>0</v>
      </c>
      <c r="D175" t="s">
        <v>21</v>
      </c>
    </row>
    <row r="176" spans="1:4" x14ac:dyDescent="0.25">
      <c r="A176" t="s">
        <v>13</v>
      </c>
      <c r="B176">
        <v>2015</v>
      </c>
      <c r="C176" s="10">
        <v>0</v>
      </c>
      <c r="D176" t="s">
        <v>21</v>
      </c>
    </row>
    <row r="177" spans="1:4" x14ac:dyDescent="0.25">
      <c r="A177" t="s">
        <v>13</v>
      </c>
      <c r="B177">
        <v>2016</v>
      </c>
      <c r="C177" s="10">
        <v>0</v>
      </c>
      <c r="D177" t="s">
        <v>21</v>
      </c>
    </row>
    <row r="178" spans="1:4" x14ac:dyDescent="0.25">
      <c r="A178" t="s">
        <v>13</v>
      </c>
      <c r="B178">
        <v>2017</v>
      </c>
      <c r="C178" s="10">
        <v>0</v>
      </c>
      <c r="D178" t="s">
        <v>21</v>
      </c>
    </row>
    <row r="179" spans="1:4" x14ac:dyDescent="0.25">
      <c r="A179" t="s">
        <v>13</v>
      </c>
      <c r="B179">
        <v>2018</v>
      </c>
      <c r="C179" s="10">
        <v>0</v>
      </c>
      <c r="D179" t="s">
        <v>21</v>
      </c>
    </row>
    <row r="180" spans="1:4" x14ac:dyDescent="0.25">
      <c r="A180" t="s">
        <v>13</v>
      </c>
      <c r="B180">
        <v>2019</v>
      </c>
      <c r="C180" s="10">
        <v>0</v>
      </c>
      <c r="D180" t="s">
        <v>21</v>
      </c>
    </row>
    <row r="181" spans="1:4" x14ac:dyDescent="0.25">
      <c r="A181" t="s">
        <v>13</v>
      </c>
      <c r="B181">
        <v>2020</v>
      </c>
      <c r="C181" s="10">
        <v>0</v>
      </c>
      <c r="D181" t="s">
        <v>21</v>
      </c>
    </row>
    <row r="182" spans="1:4" x14ac:dyDescent="0.25">
      <c r="A182" t="s">
        <v>13</v>
      </c>
      <c r="B182">
        <v>2021</v>
      </c>
      <c r="C182" s="10">
        <v>3.52806E-3</v>
      </c>
      <c r="D182" t="s">
        <v>21</v>
      </c>
    </row>
    <row r="183" spans="1:4" x14ac:dyDescent="0.25">
      <c r="A183" t="s">
        <v>13</v>
      </c>
      <c r="B183">
        <v>2022</v>
      </c>
      <c r="C183" s="10">
        <v>4.9726199999999996E-3</v>
      </c>
      <c r="D183" t="s">
        <v>21</v>
      </c>
    </row>
    <row r="184" spans="1:4" x14ac:dyDescent="0.25">
      <c r="A184" t="s">
        <v>13</v>
      </c>
      <c r="B184">
        <v>2023</v>
      </c>
      <c r="C184" s="10">
        <v>5.0004E-2</v>
      </c>
      <c r="D184" t="s">
        <v>21</v>
      </c>
    </row>
    <row r="185" spans="1:4" x14ac:dyDescent="0.25">
      <c r="A185" t="s">
        <v>13</v>
      </c>
      <c r="B185">
        <v>2024</v>
      </c>
      <c r="C185" s="10">
        <v>0.37769687999999996</v>
      </c>
      <c r="D185" t="s">
        <v>21</v>
      </c>
    </row>
    <row r="186" spans="1:4" x14ac:dyDescent="0.25">
      <c r="A186" t="s">
        <v>13</v>
      </c>
      <c r="B186">
        <v>2025</v>
      </c>
      <c r="C186" s="10">
        <v>0.85629071999999995</v>
      </c>
      <c r="D186" t="s">
        <v>21</v>
      </c>
    </row>
    <row r="187" spans="1:4" x14ac:dyDescent="0.25">
      <c r="A187" t="s">
        <v>13</v>
      </c>
      <c r="B187">
        <v>2026</v>
      </c>
      <c r="C187" s="10">
        <v>1.64365926</v>
      </c>
      <c r="D187" t="s">
        <v>21</v>
      </c>
    </row>
    <row r="188" spans="1:4" x14ac:dyDescent="0.25">
      <c r="A188" t="s">
        <v>13</v>
      </c>
      <c r="B188">
        <v>2027</v>
      </c>
      <c r="C188" s="10">
        <v>2.7623876399999996</v>
      </c>
      <c r="D188" t="s">
        <v>21</v>
      </c>
    </row>
    <row r="189" spans="1:4" x14ac:dyDescent="0.25">
      <c r="A189" t="s">
        <v>13</v>
      </c>
      <c r="B189">
        <v>2028</v>
      </c>
      <c r="C189" s="10">
        <v>4.2773421599999999</v>
      </c>
      <c r="D189" t="s">
        <v>21</v>
      </c>
    </row>
    <row r="190" spans="1:4" x14ac:dyDescent="0.25">
      <c r="A190" t="s">
        <v>13</v>
      </c>
      <c r="B190">
        <v>2029</v>
      </c>
      <c r="C190" s="10">
        <v>6.4127629799999992</v>
      </c>
      <c r="D190" t="s">
        <v>21</v>
      </c>
    </row>
    <row r="191" spans="1:4" x14ac:dyDescent="0.25">
      <c r="A191" t="s">
        <v>13</v>
      </c>
      <c r="B191">
        <v>2030</v>
      </c>
      <c r="C191" s="10">
        <v>9.3832228199999985</v>
      </c>
      <c r="D191" t="s">
        <v>21</v>
      </c>
    </row>
    <row r="192" spans="1:4" x14ac:dyDescent="0.25">
      <c r="A192" t="s">
        <v>13</v>
      </c>
      <c r="B192">
        <v>2031</v>
      </c>
      <c r="C192" s="10">
        <v>13.096436519999999</v>
      </c>
      <c r="D192" t="s">
        <v>21</v>
      </c>
    </row>
    <row r="193" spans="1:4" x14ac:dyDescent="0.25">
      <c r="A193" t="s">
        <v>13</v>
      </c>
      <c r="B193">
        <v>2032</v>
      </c>
      <c r="C193" s="10">
        <v>17.599018919999999</v>
      </c>
      <c r="D193" t="s">
        <v>21</v>
      </c>
    </row>
    <row r="194" spans="1:4" x14ac:dyDescent="0.25">
      <c r="A194" t="s">
        <v>13</v>
      </c>
      <c r="B194">
        <v>2033</v>
      </c>
      <c r="C194" s="10">
        <v>22.745208359999999</v>
      </c>
      <c r="D194" t="s">
        <v>21</v>
      </c>
    </row>
    <row r="195" spans="1:4" x14ac:dyDescent="0.25">
      <c r="A195" t="s">
        <v>13</v>
      </c>
      <c r="B195">
        <v>2034</v>
      </c>
      <c r="C195" s="10">
        <v>28.301541719999996</v>
      </c>
      <c r="D195" t="s">
        <v>21</v>
      </c>
    </row>
    <row r="196" spans="1:4" x14ac:dyDescent="0.25">
      <c r="A196" t="s">
        <v>13</v>
      </c>
      <c r="B196">
        <v>2035</v>
      </c>
      <c r="C196" s="10">
        <v>35.502923339999995</v>
      </c>
      <c r="D196" t="s">
        <v>21</v>
      </c>
    </row>
    <row r="197" spans="1:4" x14ac:dyDescent="0.25">
      <c r="A197" t="s">
        <v>13</v>
      </c>
      <c r="B197">
        <v>2036</v>
      </c>
      <c r="C197" s="10">
        <v>43.478533559999995</v>
      </c>
      <c r="D197" t="s">
        <v>21</v>
      </c>
    </row>
    <row r="198" spans="1:4" x14ac:dyDescent="0.25">
      <c r="A198" t="s">
        <v>13</v>
      </c>
      <c r="B198">
        <v>2037</v>
      </c>
      <c r="C198" s="10">
        <v>51.972157439999997</v>
      </c>
      <c r="D198" t="s">
        <v>21</v>
      </c>
    </row>
    <row r="199" spans="1:4" x14ac:dyDescent="0.25">
      <c r="A199" t="s">
        <v>13</v>
      </c>
      <c r="B199">
        <v>2038</v>
      </c>
      <c r="C199" s="10">
        <v>61.010019300000003</v>
      </c>
      <c r="D199" t="s">
        <v>21</v>
      </c>
    </row>
    <row r="200" spans="1:4" x14ac:dyDescent="0.25">
      <c r="A200" t="s">
        <v>13</v>
      </c>
      <c r="B200">
        <v>2039</v>
      </c>
      <c r="C200" s="10">
        <v>70.980316860000002</v>
      </c>
      <c r="D200" t="s">
        <v>21</v>
      </c>
    </row>
    <row r="201" spans="1:4" x14ac:dyDescent="0.25">
      <c r="A201" t="s">
        <v>13</v>
      </c>
      <c r="B201">
        <v>2040</v>
      </c>
      <c r="C201" s="10">
        <v>82.181323979999988</v>
      </c>
      <c r="D201" t="s">
        <v>21</v>
      </c>
    </row>
    <row r="202" spans="1:4" x14ac:dyDescent="0.25">
      <c r="A202" t="s">
        <v>13</v>
      </c>
      <c r="B202">
        <v>2041</v>
      </c>
      <c r="C202" s="10">
        <v>97.564610099999996</v>
      </c>
      <c r="D202" t="s">
        <v>21</v>
      </c>
    </row>
    <row r="203" spans="1:4" x14ac:dyDescent="0.25">
      <c r="A203" t="s">
        <v>13</v>
      </c>
      <c r="B203">
        <v>2042</v>
      </c>
      <c r="C203" s="10">
        <v>111.51492048</v>
      </c>
      <c r="D203" t="s">
        <v>21</v>
      </c>
    </row>
    <row r="204" spans="1:4" x14ac:dyDescent="0.25">
      <c r="A204" t="s">
        <v>13</v>
      </c>
      <c r="B204">
        <v>2043</v>
      </c>
      <c r="C204" s="10">
        <v>125.44661826000001</v>
      </c>
      <c r="D204" t="s">
        <v>21</v>
      </c>
    </row>
    <row r="205" spans="1:4" x14ac:dyDescent="0.25">
      <c r="A205" t="s">
        <v>13</v>
      </c>
      <c r="B205">
        <v>2044</v>
      </c>
      <c r="C205" s="10">
        <v>137.26470251999999</v>
      </c>
      <c r="D205" t="s">
        <v>21</v>
      </c>
    </row>
    <row r="206" spans="1:4" x14ac:dyDescent="0.25">
      <c r="A206" t="s">
        <v>13</v>
      </c>
      <c r="B206">
        <v>2045</v>
      </c>
      <c r="C206" s="10">
        <v>148.77323423999999</v>
      </c>
      <c r="D206" t="s">
        <v>21</v>
      </c>
    </row>
    <row r="207" spans="1:4" x14ac:dyDescent="0.25">
      <c r="A207" t="s">
        <v>13</v>
      </c>
      <c r="B207">
        <v>2046</v>
      </c>
      <c r="C207" s="10">
        <v>158.9768838</v>
      </c>
      <c r="D207" t="s">
        <v>21</v>
      </c>
    </row>
    <row r="208" spans="1:4" x14ac:dyDescent="0.25">
      <c r="A208" t="s">
        <v>13</v>
      </c>
      <c r="B208">
        <v>2047</v>
      </c>
      <c r="C208" s="10">
        <v>169.09994358</v>
      </c>
      <c r="D208" t="s">
        <v>21</v>
      </c>
    </row>
    <row r="209" spans="1:4" x14ac:dyDescent="0.25">
      <c r="A209" t="s">
        <v>13</v>
      </c>
      <c r="B209">
        <v>2048</v>
      </c>
      <c r="C209" s="10">
        <v>179.2335042</v>
      </c>
      <c r="D209" t="s">
        <v>21</v>
      </c>
    </row>
    <row r="210" spans="1:4" x14ac:dyDescent="0.25">
      <c r="A210" t="s">
        <v>13</v>
      </c>
      <c r="B210">
        <v>2049</v>
      </c>
      <c r="C210" s="10">
        <v>188.87258082</v>
      </c>
      <c r="D210" t="s">
        <v>21</v>
      </c>
    </row>
    <row r="211" spans="1:4" x14ac:dyDescent="0.25">
      <c r="A211" t="s">
        <v>13</v>
      </c>
      <c r="B211">
        <v>2050</v>
      </c>
      <c r="C211" s="10">
        <v>198.34803324000001</v>
      </c>
      <c r="D211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0"/>
  <sheetViews>
    <sheetView workbookViewId="0"/>
  </sheetViews>
  <sheetFormatPr defaultColWidth="11.5703125" defaultRowHeight="15" x14ac:dyDescent="0.25"/>
  <cols>
    <col min="2" max="2" width="12.140625" bestFit="1" customWidth="1"/>
  </cols>
  <sheetData>
    <row r="1" spans="1:3" x14ac:dyDescent="0.25">
      <c r="A1" s="15" t="s">
        <v>135</v>
      </c>
    </row>
    <row r="2" spans="1:3" x14ac:dyDescent="0.25">
      <c r="A2" s="1" t="str">
        <f>HYPERLINK("#'Table of Contents'!A1","Return to Table of Contents")</f>
        <v>Return to Table of Contents</v>
      </c>
    </row>
    <row r="6" spans="1:3" s="3" customFormat="1" x14ac:dyDescent="0.25">
      <c r="A6" s="3" t="s">
        <v>5</v>
      </c>
      <c r="B6" s="3" t="s">
        <v>136</v>
      </c>
      <c r="C6" s="3" t="s">
        <v>8</v>
      </c>
    </row>
    <row r="7" spans="1:3" x14ac:dyDescent="0.25">
      <c r="A7" t="s">
        <v>103</v>
      </c>
      <c r="B7" s="10">
        <v>2.8049900085381401</v>
      </c>
      <c r="C7" t="s">
        <v>133</v>
      </c>
    </row>
    <row r="8" spans="1:3" x14ac:dyDescent="0.25">
      <c r="A8" t="s">
        <v>27</v>
      </c>
      <c r="B8" s="10">
        <v>3.8513984166006301</v>
      </c>
      <c r="C8" t="s">
        <v>133</v>
      </c>
    </row>
    <row r="9" spans="1:3" x14ac:dyDescent="0.25">
      <c r="A9" t="s">
        <v>32</v>
      </c>
      <c r="B9" s="10">
        <v>-20.272195519905701</v>
      </c>
      <c r="C9" t="s">
        <v>133</v>
      </c>
    </row>
    <row r="10" spans="1:3" x14ac:dyDescent="0.25">
      <c r="A10" t="s">
        <v>31</v>
      </c>
      <c r="B10" s="10">
        <v>13.568723387275799</v>
      </c>
      <c r="C10" t="s">
        <v>133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4"/>
  <sheetViews>
    <sheetView workbookViewId="0"/>
  </sheetViews>
  <sheetFormatPr defaultColWidth="11.5703125" defaultRowHeight="15" x14ac:dyDescent="0.25"/>
  <cols>
    <col min="1" max="1" width="23.85546875" bestFit="1" customWidth="1"/>
  </cols>
  <sheetData>
    <row r="1" spans="1:6" x14ac:dyDescent="0.25">
      <c r="A1" s="15" t="s">
        <v>137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3" t="s">
        <v>5</v>
      </c>
      <c r="B6" s="3" t="s">
        <v>4</v>
      </c>
      <c r="C6" s="3">
        <v>2021</v>
      </c>
      <c r="D6" s="3">
        <v>2050</v>
      </c>
      <c r="E6" s="3" t="s">
        <v>138</v>
      </c>
      <c r="F6" s="3" t="s">
        <v>8</v>
      </c>
    </row>
    <row r="7" spans="1:6" x14ac:dyDescent="0.25">
      <c r="A7" t="s">
        <v>12</v>
      </c>
      <c r="B7" t="s">
        <v>9</v>
      </c>
      <c r="C7" s="10">
        <v>2.5420699999999998</v>
      </c>
      <c r="D7" s="10">
        <f>9087.68428755556/1000</f>
        <v>9.0876842875555592</v>
      </c>
      <c r="E7" s="10">
        <f>D7-C7</f>
        <v>6.5456142875555594</v>
      </c>
      <c r="F7" t="s">
        <v>133</v>
      </c>
    </row>
    <row r="8" spans="1:6" x14ac:dyDescent="0.25">
      <c r="A8" t="s">
        <v>26</v>
      </c>
      <c r="B8" t="s">
        <v>9</v>
      </c>
      <c r="C8" s="10">
        <v>33.546385000000001</v>
      </c>
      <c r="D8" s="10">
        <v>22</v>
      </c>
      <c r="E8" s="10">
        <f t="shared" ref="E8:E14" si="0">D8-C8</f>
        <v>-11.546385000000001</v>
      </c>
      <c r="F8" t="s">
        <v>133</v>
      </c>
    </row>
    <row r="9" spans="1:6" x14ac:dyDescent="0.25">
      <c r="A9" t="s">
        <v>30</v>
      </c>
      <c r="B9" t="s">
        <v>9</v>
      </c>
      <c r="C9" s="10">
        <v>83.067490999999904</v>
      </c>
      <c r="D9" s="10">
        <v>92.737491500000004</v>
      </c>
      <c r="E9" s="10">
        <f t="shared" si="0"/>
        <v>9.6700005000000999</v>
      </c>
      <c r="F9" t="s">
        <v>133</v>
      </c>
    </row>
    <row r="10" spans="1:6" x14ac:dyDescent="0.25">
      <c r="A10" t="s">
        <v>27</v>
      </c>
      <c r="B10" t="s">
        <v>9</v>
      </c>
      <c r="C10" s="10">
        <v>0</v>
      </c>
      <c r="D10" s="10">
        <v>26.973507914999999</v>
      </c>
      <c r="E10" s="10">
        <f t="shared" si="0"/>
        <v>26.973507914999999</v>
      </c>
      <c r="F10" t="s">
        <v>133</v>
      </c>
    </row>
    <row r="11" spans="1:6" x14ac:dyDescent="0.25">
      <c r="A11" t="s">
        <v>28</v>
      </c>
      <c r="B11" t="s">
        <v>9</v>
      </c>
      <c r="C11" s="10">
        <v>13.085000000000001</v>
      </c>
      <c r="D11" s="10">
        <v>35.527000000000001</v>
      </c>
      <c r="E11" s="10">
        <f t="shared" si="0"/>
        <v>22.442</v>
      </c>
      <c r="F11" t="s">
        <v>133</v>
      </c>
    </row>
    <row r="12" spans="1:6" x14ac:dyDescent="0.25">
      <c r="A12" t="s">
        <v>32</v>
      </c>
      <c r="B12" t="s">
        <v>9</v>
      </c>
      <c r="C12" s="10">
        <v>3.3506719999999999</v>
      </c>
      <c r="D12" s="10">
        <v>28.639855406199999</v>
      </c>
      <c r="E12" s="10">
        <f t="shared" si="0"/>
        <v>25.289183406199999</v>
      </c>
      <c r="F12" t="s">
        <v>133</v>
      </c>
    </row>
    <row r="13" spans="1:6" x14ac:dyDescent="0.25">
      <c r="A13" t="s">
        <v>31</v>
      </c>
      <c r="B13" t="s">
        <v>9</v>
      </c>
      <c r="C13" s="10">
        <v>13.8784299999999</v>
      </c>
      <c r="D13" s="10">
        <v>95.59641533413</v>
      </c>
      <c r="E13" s="10">
        <f t="shared" si="0"/>
        <v>81.717985334130105</v>
      </c>
      <c r="F13" t="s">
        <v>133</v>
      </c>
    </row>
    <row r="14" spans="1:6" x14ac:dyDescent="0.25">
      <c r="A14" t="s">
        <v>139</v>
      </c>
      <c r="B14" t="s">
        <v>9</v>
      </c>
      <c r="C14" s="10">
        <v>4.4999999999999998E-2</v>
      </c>
      <c r="D14" s="10">
        <v>9.3573033015</v>
      </c>
      <c r="E14" s="10">
        <f t="shared" si="0"/>
        <v>9.3123033015000001</v>
      </c>
      <c r="F14" t="s">
        <v>133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54"/>
  <sheetViews>
    <sheetView workbookViewId="0"/>
  </sheetViews>
  <sheetFormatPr defaultColWidth="11.5703125" defaultRowHeight="15" x14ac:dyDescent="0.25"/>
  <cols>
    <col min="4" max="4" width="12.5703125" bestFit="1" customWidth="1"/>
  </cols>
  <sheetData>
    <row r="1" spans="1:5" x14ac:dyDescent="0.25">
      <c r="A1" s="15" t="s">
        <v>140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5</v>
      </c>
      <c r="B6" s="3" t="s">
        <v>4</v>
      </c>
      <c r="C6" s="3" t="s">
        <v>6</v>
      </c>
      <c r="D6" s="3" t="s">
        <v>7</v>
      </c>
      <c r="E6" s="3" t="s">
        <v>8</v>
      </c>
    </row>
    <row r="7" spans="1:5" x14ac:dyDescent="0.25">
      <c r="A7" t="s">
        <v>141</v>
      </c>
      <c r="B7" t="s">
        <v>16</v>
      </c>
      <c r="C7">
        <v>2021</v>
      </c>
      <c r="D7" s="10">
        <v>9.4615346756880001</v>
      </c>
      <c r="E7" t="s">
        <v>21</v>
      </c>
    </row>
    <row r="8" spans="1:5" x14ac:dyDescent="0.25">
      <c r="A8" t="s">
        <v>141</v>
      </c>
      <c r="B8" t="s">
        <v>16</v>
      </c>
      <c r="C8">
        <v>2050</v>
      </c>
      <c r="D8" s="10">
        <v>71.889038765371012</v>
      </c>
      <c r="E8" t="s">
        <v>21</v>
      </c>
    </row>
    <row r="9" spans="1:5" x14ac:dyDescent="0.25">
      <c r="A9" t="s">
        <v>141</v>
      </c>
      <c r="B9" t="s">
        <v>17</v>
      </c>
      <c r="C9">
        <v>2021</v>
      </c>
      <c r="D9" s="10">
        <v>9.4615346756880001</v>
      </c>
      <c r="E9" t="s">
        <v>21</v>
      </c>
    </row>
    <row r="10" spans="1:5" x14ac:dyDescent="0.25">
      <c r="A10" t="s">
        <v>141</v>
      </c>
      <c r="B10" t="s">
        <v>17</v>
      </c>
      <c r="C10">
        <v>2050</v>
      </c>
      <c r="D10" s="10">
        <v>31.214447941300001</v>
      </c>
      <c r="E10" t="s">
        <v>21</v>
      </c>
    </row>
    <row r="11" spans="1:5" x14ac:dyDescent="0.25">
      <c r="A11" t="s">
        <v>141</v>
      </c>
      <c r="B11" t="s">
        <v>9</v>
      </c>
      <c r="C11">
        <v>2021</v>
      </c>
      <c r="D11" s="10">
        <v>9.4615346756880001</v>
      </c>
      <c r="E11" t="s">
        <v>21</v>
      </c>
    </row>
    <row r="12" spans="1:5" x14ac:dyDescent="0.25">
      <c r="A12" t="s">
        <v>141</v>
      </c>
      <c r="B12" t="s">
        <v>9</v>
      </c>
      <c r="C12">
        <v>2050</v>
      </c>
      <c r="D12" s="10">
        <v>60.527284848602996</v>
      </c>
      <c r="E12" t="s">
        <v>21</v>
      </c>
    </row>
    <row r="13" spans="1:5" x14ac:dyDescent="0.25">
      <c r="A13" t="s">
        <v>142</v>
      </c>
      <c r="B13" t="s">
        <v>16</v>
      </c>
      <c r="C13">
        <v>2021</v>
      </c>
      <c r="D13" s="10">
        <v>32.642477268371003</v>
      </c>
      <c r="E13" t="s">
        <v>21</v>
      </c>
    </row>
    <row r="14" spans="1:5" x14ac:dyDescent="0.25">
      <c r="A14" t="s">
        <v>142</v>
      </c>
      <c r="B14" t="s">
        <v>16</v>
      </c>
      <c r="C14">
        <v>2050</v>
      </c>
      <c r="D14" s="10">
        <v>0</v>
      </c>
      <c r="E14" t="s">
        <v>21</v>
      </c>
    </row>
    <row r="15" spans="1:5" x14ac:dyDescent="0.25">
      <c r="A15" t="s">
        <v>142</v>
      </c>
      <c r="B15" t="s">
        <v>17</v>
      </c>
      <c r="C15">
        <v>2021</v>
      </c>
      <c r="D15" s="10">
        <v>32.642477268371003</v>
      </c>
      <c r="E15" t="s">
        <v>21</v>
      </c>
    </row>
    <row r="16" spans="1:5" x14ac:dyDescent="0.25">
      <c r="A16" t="s">
        <v>142</v>
      </c>
      <c r="B16" t="s">
        <v>17</v>
      </c>
      <c r="C16">
        <v>2050</v>
      </c>
      <c r="D16" s="10">
        <v>0.65601750000000003</v>
      </c>
      <c r="E16" t="s">
        <v>21</v>
      </c>
    </row>
    <row r="17" spans="1:5" x14ac:dyDescent="0.25">
      <c r="A17" t="s">
        <v>142</v>
      </c>
      <c r="B17" t="s">
        <v>9</v>
      </c>
      <c r="C17">
        <v>2021</v>
      </c>
      <c r="D17" s="10">
        <v>32.642477268371003</v>
      </c>
      <c r="E17" t="s">
        <v>21</v>
      </c>
    </row>
    <row r="18" spans="1:5" x14ac:dyDescent="0.25">
      <c r="A18" t="s">
        <v>142</v>
      </c>
      <c r="B18" t="s">
        <v>9</v>
      </c>
      <c r="C18">
        <v>2050</v>
      </c>
      <c r="D18" s="10">
        <v>0</v>
      </c>
      <c r="E18" t="s">
        <v>21</v>
      </c>
    </row>
    <row r="19" spans="1:5" x14ac:dyDescent="0.25">
      <c r="A19" t="s">
        <v>143</v>
      </c>
      <c r="B19" t="s">
        <v>16</v>
      </c>
      <c r="C19">
        <v>2021</v>
      </c>
      <c r="D19" s="10">
        <v>378.13063957280002</v>
      </c>
      <c r="E19" t="s">
        <v>21</v>
      </c>
    </row>
    <row r="20" spans="1:5" x14ac:dyDescent="0.25">
      <c r="A20" t="s">
        <v>143</v>
      </c>
      <c r="B20" t="s">
        <v>16</v>
      </c>
      <c r="C20">
        <v>2050</v>
      </c>
      <c r="D20" s="10">
        <v>474.31614434980003</v>
      </c>
      <c r="E20" t="s">
        <v>21</v>
      </c>
    </row>
    <row r="21" spans="1:5" x14ac:dyDescent="0.25">
      <c r="A21" t="s">
        <v>143</v>
      </c>
      <c r="B21" t="s">
        <v>17</v>
      </c>
      <c r="C21">
        <v>2021</v>
      </c>
      <c r="D21" s="10">
        <v>378.13063957280002</v>
      </c>
      <c r="E21" t="s">
        <v>21</v>
      </c>
    </row>
    <row r="22" spans="1:5" x14ac:dyDescent="0.25">
      <c r="A22" t="s">
        <v>143</v>
      </c>
      <c r="B22" t="s">
        <v>17</v>
      </c>
      <c r="C22">
        <v>2050</v>
      </c>
      <c r="D22" s="10">
        <v>439.731679654</v>
      </c>
      <c r="E22" t="s">
        <v>21</v>
      </c>
    </row>
    <row r="23" spans="1:5" x14ac:dyDescent="0.25">
      <c r="A23" t="s">
        <v>143</v>
      </c>
      <c r="B23" t="s">
        <v>9</v>
      </c>
      <c r="C23">
        <v>2021</v>
      </c>
      <c r="D23" s="10">
        <v>378.13063957280002</v>
      </c>
      <c r="E23" t="s">
        <v>21</v>
      </c>
    </row>
    <row r="24" spans="1:5" x14ac:dyDescent="0.25">
      <c r="A24" t="s">
        <v>143</v>
      </c>
      <c r="B24" t="s">
        <v>9</v>
      </c>
      <c r="C24">
        <v>2050</v>
      </c>
      <c r="D24" s="10">
        <v>476.0491193789</v>
      </c>
      <c r="E24" t="s">
        <v>21</v>
      </c>
    </row>
    <row r="25" spans="1:5" x14ac:dyDescent="0.25">
      <c r="A25" t="s">
        <v>103</v>
      </c>
      <c r="B25" t="s">
        <v>16</v>
      </c>
      <c r="C25">
        <v>2021</v>
      </c>
      <c r="D25" s="10">
        <v>74.448913178110004</v>
      </c>
      <c r="E25" t="s">
        <v>21</v>
      </c>
    </row>
    <row r="26" spans="1:5" x14ac:dyDescent="0.25">
      <c r="A26" t="s">
        <v>103</v>
      </c>
      <c r="B26" t="s">
        <v>16</v>
      </c>
      <c r="C26">
        <v>2050</v>
      </c>
      <c r="D26" s="10">
        <v>62.771578908439999</v>
      </c>
      <c r="E26" t="s">
        <v>21</v>
      </c>
    </row>
    <row r="27" spans="1:5" x14ac:dyDescent="0.25">
      <c r="A27" t="s">
        <v>103</v>
      </c>
      <c r="B27" t="s">
        <v>17</v>
      </c>
      <c r="C27">
        <v>2021</v>
      </c>
      <c r="D27" s="10">
        <v>74.448913178110004</v>
      </c>
      <c r="E27" t="s">
        <v>21</v>
      </c>
    </row>
    <row r="28" spans="1:5" x14ac:dyDescent="0.25">
      <c r="A28" t="s">
        <v>103</v>
      </c>
      <c r="B28" t="s">
        <v>17</v>
      </c>
      <c r="C28">
        <v>2050</v>
      </c>
      <c r="D28" s="10">
        <v>102.35023358472</v>
      </c>
      <c r="E28" t="s">
        <v>21</v>
      </c>
    </row>
    <row r="29" spans="1:5" x14ac:dyDescent="0.25">
      <c r="A29" t="s">
        <v>103</v>
      </c>
      <c r="B29" t="s">
        <v>9</v>
      </c>
      <c r="C29">
        <v>2021</v>
      </c>
      <c r="D29" s="10">
        <v>74.448913178110004</v>
      </c>
      <c r="E29" t="s">
        <v>21</v>
      </c>
    </row>
    <row r="30" spans="1:5" x14ac:dyDescent="0.25">
      <c r="A30" t="s">
        <v>103</v>
      </c>
      <c r="B30" t="s">
        <v>9</v>
      </c>
      <c r="C30">
        <v>2050</v>
      </c>
      <c r="D30" s="10">
        <v>78.276277866000001</v>
      </c>
      <c r="E30" t="s">
        <v>21</v>
      </c>
    </row>
    <row r="31" spans="1:5" x14ac:dyDescent="0.25">
      <c r="A31" t="s">
        <v>144</v>
      </c>
      <c r="B31" t="s">
        <v>16</v>
      </c>
      <c r="C31">
        <v>2021</v>
      </c>
      <c r="D31" s="10">
        <v>1.8978198521930001</v>
      </c>
      <c r="E31" t="s">
        <v>21</v>
      </c>
    </row>
    <row r="32" spans="1:5" x14ac:dyDescent="0.25">
      <c r="A32" t="s">
        <v>144</v>
      </c>
      <c r="B32" t="s">
        <v>16</v>
      </c>
      <c r="C32">
        <v>2050</v>
      </c>
      <c r="D32" s="10">
        <v>1.0037900226629999</v>
      </c>
      <c r="E32" t="s">
        <v>21</v>
      </c>
    </row>
    <row r="33" spans="1:5" x14ac:dyDescent="0.25">
      <c r="A33" t="s">
        <v>144</v>
      </c>
      <c r="B33" t="s">
        <v>17</v>
      </c>
      <c r="C33">
        <v>2021</v>
      </c>
      <c r="D33" s="10">
        <v>1.8978198521930001</v>
      </c>
      <c r="E33" t="s">
        <v>21</v>
      </c>
    </row>
    <row r="34" spans="1:5" x14ac:dyDescent="0.25">
      <c r="A34" t="s">
        <v>144</v>
      </c>
      <c r="B34" t="s">
        <v>17</v>
      </c>
      <c r="C34">
        <v>2050</v>
      </c>
      <c r="D34" s="10">
        <v>0.44857154260900001</v>
      </c>
      <c r="E34" t="s">
        <v>21</v>
      </c>
    </row>
    <row r="35" spans="1:5" x14ac:dyDescent="0.25">
      <c r="A35" t="s">
        <v>144</v>
      </c>
      <c r="B35" t="s">
        <v>9</v>
      </c>
      <c r="C35">
        <v>2021</v>
      </c>
      <c r="D35" s="10">
        <v>1.8978198521930001</v>
      </c>
      <c r="E35" t="s">
        <v>21</v>
      </c>
    </row>
    <row r="36" spans="1:5" x14ac:dyDescent="0.25">
      <c r="A36" t="s">
        <v>144</v>
      </c>
      <c r="B36" t="s">
        <v>9</v>
      </c>
      <c r="C36">
        <v>2050</v>
      </c>
      <c r="D36" s="10">
        <v>0.87226449218300006</v>
      </c>
      <c r="E36" t="s">
        <v>21</v>
      </c>
    </row>
    <row r="37" spans="1:5" x14ac:dyDescent="0.25">
      <c r="A37" t="s">
        <v>32</v>
      </c>
      <c r="B37" t="s">
        <v>16</v>
      </c>
      <c r="C37">
        <v>2021</v>
      </c>
      <c r="D37" s="10">
        <v>6.2490531097569999</v>
      </c>
      <c r="E37" t="s">
        <v>21</v>
      </c>
    </row>
    <row r="38" spans="1:5" x14ac:dyDescent="0.25">
      <c r="A38" t="s">
        <v>32</v>
      </c>
      <c r="B38" t="s">
        <v>16</v>
      </c>
      <c r="C38">
        <v>2050</v>
      </c>
      <c r="D38" s="10">
        <v>74.699422100039996</v>
      </c>
      <c r="E38" t="s">
        <v>21</v>
      </c>
    </row>
    <row r="39" spans="1:5" x14ac:dyDescent="0.25">
      <c r="A39" t="s">
        <v>32</v>
      </c>
      <c r="B39" t="s">
        <v>17</v>
      </c>
      <c r="C39">
        <v>2021</v>
      </c>
      <c r="D39" s="10">
        <v>6.2489132736210005</v>
      </c>
      <c r="E39" t="s">
        <v>21</v>
      </c>
    </row>
    <row r="40" spans="1:5" x14ac:dyDescent="0.25">
      <c r="A40" t="s">
        <v>32</v>
      </c>
      <c r="B40" t="s">
        <v>17</v>
      </c>
      <c r="C40">
        <v>2050</v>
      </c>
      <c r="D40" s="10">
        <v>62.977347204313006</v>
      </c>
      <c r="E40" t="s">
        <v>21</v>
      </c>
    </row>
    <row r="41" spans="1:5" x14ac:dyDescent="0.25">
      <c r="A41" t="s">
        <v>32</v>
      </c>
      <c r="B41" t="s">
        <v>9</v>
      </c>
      <c r="C41">
        <v>2021</v>
      </c>
      <c r="D41" s="10">
        <v>6.2490531097569999</v>
      </c>
      <c r="E41" t="s">
        <v>21</v>
      </c>
    </row>
    <row r="42" spans="1:5" x14ac:dyDescent="0.25">
      <c r="A42" t="s">
        <v>32</v>
      </c>
      <c r="B42" t="s">
        <v>9</v>
      </c>
      <c r="C42">
        <v>2050</v>
      </c>
      <c r="D42" s="10">
        <v>62.038551438681004</v>
      </c>
      <c r="E42" t="s">
        <v>21</v>
      </c>
    </row>
    <row r="43" spans="1:5" x14ac:dyDescent="0.25">
      <c r="A43" t="s">
        <v>145</v>
      </c>
      <c r="B43" t="s">
        <v>16</v>
      </c>
      <c r="C43">
        <v>2021</v>
      </c>
      <c r="D43" s="10">
        <v>86.894633501999991</v>
      </c>
      <c r="E43" t="s">
        <v>21</v>
      </c>
    </row>
    <row r="44" spans="1:5" x14ac:dyDescent="0.25">
      <c r="A44" t="s">
        <v>145</v>
      </c>
      <c r="B44" t="s">
        <v>16</v>
      </c>
      <c r="C44">
        <v>2050</v>
      </c>
      <c r="D44" s="10">
        <v>249.97221339399999</v>
      </c>
      <c r="E44" t="s">
        <v>21</v>
      </c>
    </row>
    <row r="45" spans="1:5" x14ac:dyDescent="0.25">
      <c r="A45" t="s">
        <v>145</v>
      </c>
      <c r="B45" t="s">
        <v>17</v>
      </c>
      <c r="C45">
        <v>2021</v>
      </c>
      <c r="D45" s="10">
        <v>86.894633501999991</v>
      </c>
      <c r="E45" t="s">
        <v>21</v>
      </c>
    </row>
    <row r="46" spans="1:5" x14ac:dyDescent="0.25">
      <c r="A46" t="s">
        <v>145</v>
      </c>
      <c r="B46" t="s">
        <v>17</v>
      </c>
      <c r="C46">
        <v>2050</v>
      </c>
      <c r="D46" s="10">
        <v>87.524187436999995</v>
      </c>
      <c r="E46" t="s">
        <v>21</v>
      </c>
    </row>
    <row r="47" spans="1:5" x14ac:dyDescent="0.25">
      <c r="A47" t="s">
        <v>145</v>
      </c>
      <c r="B47" t="s">
        <v>9</v>
      </c>
      <c r="C47">
        <v>2021</v>
      </c>
      <c r="D47" s="10">
        <v>86.894633501999991</v>
      </c>
      <c r="E47" t="s">
        <v>21</v>
      </c>
    </row>
    <row r="48" spans="1:5" x14ac:dyDescent="0.25">
      <c r="A48" t="s">
        <v>145</v>
      </c>
      <c r="B48" t="s">
        <v>9</v>
      </c>
      <c r="C48">
        <v>2050</v>
      </c>
      <c r="D48" s="10">
        <v>245.27803667800001</v>
      </c>
      <c r="E48" t="s">
        <v>21</v>
      </c>
    </row>
    <row r="49" spans="1:5" x14ac:dyDescent="0.25">
      <c r="A49" t="s">
        <v>31</v>
      </c>
      <c r="B49" t="s">
        <v>16</v>
      </c>
      <c r="C49">
        <v>2021</v>
      </c>
      <c r="D49" s="10">
        <v>35.996130759232997</v>
      </c>
      <c r="E49" t="s">
        <v>21</v>
      </c>
    </row>
    <row r="50" spans="1:5" x14ac:dyDescent="0.25">
      <c r="A50" t="s">
        <v>31</v>
      </c>
      <c r="B50" t="s">
        <v>16</v>
      </c>
      <c r="C50">
        <v>2050</v>
      </c>
      <c r="D50" s="10">
        <v>425.06388532045003</v>
      </c>
      <c r="E50" t="s">
        <v>21</v>
      </c>
    </row>
    <row r="51" spans="1:5" x14ac:dyDescent="0.25">
      <c r="A51" t="s">
        <v>31</v>
      </c>
      <c r="B51" t="s">
        <v>17</v>
      </c>
      <c r="C51">
        <v>2021</v>
      </c>
      <c r="D51" s="10">
        <v>35.996130759232997</v>
      </c>
      <c r="E51" t="s">
        <v>21</v>
      </c>
    </row>
    <row r="52" spans="1:5" x14ac:dyDescent="0.25">
      <c r="A52" t="s">
        <v>31</v>
      </c>
      <c r="B52" t="s">
        <v>17</v>
      </c>
      <c r="C52">
        <v>2050</v>
      </c>
      <c r="D52" s="10">
        <v>247.57999719962001</v>
      </c>
      <c r="E52" t="s">
        <v>21</v>
      </c>
    </row>
    <row r="53" spans="1:5" x14ac:dyDescent="0.25">
      <c r="A53" t="s">
        <v>31</v>
      </c>
      <c r="B53" t="s">
        <v>9</v>
      </c>
      <c r="C53">
        <v>2021</v>
      </c>
      <c r="D53" s="10">
        <v>35.996130759232997</v>
      </c>
      <c r="E53" t="s">
        <v>21</v>
      </c>
    </row>
    <row r="54" spans="1:5" x14ac:dyDescent="0.25">
      <c r="A54" t="s">
        <v>31</v>
      </c>
      <c r="B54" t="s">
        <v>9</v>
      </c>
      <c r="C54">
        <v>2050</v>
      </c>
      <c r="D54" s="10">
        <v>369.47384378332998</v>
      </c>
      <c r="E54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99"/>
  <sheetViews>
    <sheetView workbookViewId="0"/>
  </sheetViews>
  <sheetFormatPr defaultColWidth="11.5703125" defaultRowHeight="15" x14ac:dyDescent="0.25"/>
  <sheetData>
    <row r="1" spans="1:5" x14ac:dyDescent="0.25">
      <c r="A1" s="15" t="s">
        <v>146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5</v>
      </c>
      <c r="B6" s="3" t="s">
        <v>4</v>
      </c>
      <c r="C6" s="3" t="s">
        <v>6</v>
      </c>
      <c r="D6" s="3" t="s">
        <v>7</v>
      </c>
      <c r="E6" s="3" t="s">
        <v>8</v>
      </c>
    </row>
    <row r="7" spans="1:5" x14ac:dyDescent="0.25">
      <c r="A7" t="s">
        <v>147</v>
      </c>
      <c r="B7" t="s">
        <v>9</v>
      </c>
      <c r="C7">
        <v>2020</v>
      </c>
      <c r="D7" s="10">
        <v>0</v>
      </c>
      <c r="E7" t="s">
        <v>21</v>
      </c>
    </row>
    <row r="8" spans="1:5" x14ac:dyDescent="0.25">
      <c r="A8" t="s">
        <v>147</v>
      </c>
      <c r="B8" t="s">
        <v>9</v>
      </c>
      <c r="C8">
        <v>2021</v>
      </c>
      <c r="D8" s="10">
        <v>0</v>
      </c>
      <c r="E8" t="s">
        <v>21</v>
      </c>
    </row>
    <row r="9" spans="1:5" x14ac:dyDescent="0.25">
      <c r="A9" t="s">
        <v>147</v>
      </c>
      <c r="B9" t="s">
        <v>9</v>
      </c>
      <c r="C9">
        <v>2022</v>
      </c>
      <c r="D9" s="10">
        <v>0</v>
      </c>
      <c r="E9" t="s">
        <v>21</v>
      </c>
    </row>
    <row r="10" spans="1:5" x14ac:dyDescent="0.25">
      <c r="A10" t="s">
        <v>147</v>
      </c>
      <c r="B10" t="s">
        <v>9</v>
      </c>
      <c r="C10">
        <v>2023</v>
      </c>
      <c r="D10" s="10">
        <v>0</v>
      </c>
      <c r="E10" t="s">
        <v>21</v>
      </c>
    </row>
    <row r="11" spans="1:5" x14ac:dyDescent="0.25">
      <c r="A11" t="s">
        <v>147</v>
      </c>
      <c r="B11" t="s">
        <v>9</v>
      </c>
      <c r="C11">
        <v>2024</v>
      </c>
      <c r="D11" s="10">
        <v>0</v>
      </c>
      <c r="E11" t="s">
        <v>21</v>
      </c>
    </row>
    <row r="12" spans="1:5" x14ac:dyDescent="0.25">
      <c r="A12" t="s">
        <v>147</v>
      </c>
      <c r="B12" t="s">
        <v>9</v>
      </c>
      <c r="C12">
        <v>2025</v>
      </c>
      <c r="D12" s="10">
        <v>0</v>
      </c>
      <c r="E12" t="s">
        <v>21</v>
      </c>
    </row>
    <row r="13" spans="1:5" x14ac:dyDescent="0.25">
      <c r="A13" t="s">
        <v>147</v>
      </c>
      <c r="B13" t="s">
        <v>9</v>
      </c>
      <c r="C13">
        <v>2026</v>
      </c>
      <c r="D13" s="10">
        <v>2.0087784869999998</v>
      </c>
      <c r="E13" t="s">
        <v>21</v>
      </c>
    </row>
    <row r="14" spans="1:5" x14ac:dyDescent="0.25">
      <c r="A14" t="s">
        <v>147</v>
      </c>
      <c r="B14" t="s">
        <v>9</v>
      </c>
      <c r="C14">
        <v>2027</v>
      </c>
      <c r="D14" s="10">
        <v>4.0175569729999996</v>
      </c>
      <c r="E14" t="s">
        <v>21</v>
      </c>
    </row>
    <row r="15" spans="1:5" x14ac:dyDescent="0.25">
      <c r="A15" t="s">
        <v>147</v>
      </c>
      <c r="B15" t="s">
        <v>9</v>
      </c>
      <c r="C15">
        <v>2028</v>
      </c>
      <c r="D15" s="10">
        <v>6.0263354600000003</v>
      </c>
      <c r="E15" t="s">
        <v>21</v>
      </c>
    </row>
    <row r="16" spans="1:5" x14ac:dyDescent="0.25">
      <c r="A16" t="s">
        <v>147</v>
      </c>
      <c r="B16" t="s">
        <v>9</v>
      </c>
      <c r="C16">
        <v>2029</v>
      </c>
      <c r="D16" s="10">
        <v>8.0301729510000008</v>
      </c>
      <c r="E16" t="s">
        <v>21</v>
      </c>
    </row>
    <row r="17" spans="1:5" x14ac:dyDescent="0.25">
      <c r="A17" t="s">
        <v>147</v>
      </c>
      <c r="B17" t="s">
        <v>9</v>
      </c>
      <c r="C17">
        <v>2030</v>
      </c>
      <c r="D17" s="10">
        <v>10.02541008</v>
      </c>
      <c r="E17" t="s">
        <v>21</v>
      </c>
    </row>
    <row r="18" spans="1:5" x14ac:dyDescent="0.25">
      <c r="A18" t="s">
        <v>147</v>
      </c>
      <c r="B18" t="s">
        <v>9</v>
      </c>
      <c r="C18">
        <v>2031</v>
      </c>
      <c r="D18" s="10">
        <v>12.62324744</v>
      </c>
      <c r="E18" t="s">
        <v>21</v>
      </c>
    </row>
    <row r="19" spans="1:5" x14ac:dyDescent="0.25">
      <c r="A19" t="s">
        <v>147</v>
      </c>
      <c r="B19" t="s">
        <v>9</v>
      </c>
      <c r="C19">
        <v>2032</v>
      </c>
      <c r="D19" s="10">
        <v>14.69194437</v>
      </c>
      <c r="E19" t="s">
        <v>21</v>
      </c>
    </row>
    <row r="20" spans="1:5" x14ac:dyDescent="0.25">
      <c r="A20" t="s">
        <v>147</v>
      </c>
      <c r="B20" t="s">
        <v>9</v>
      </c>
      <c r="C20">
        <v>2033</v>
      </c>
      <c r="D20" s="10">
        <v>16.481151499999999</v>
      </c>
      <c r="E20" t="s">
        <v>21</v>
      </c>
    </row>
    <row r="21" spans="1:5" x14ac:dyDescent="0.25">
      <c r="A21" t="s">
        <v>147</v>
      </c>
      <c r="B21" t="s">
        <v>9</v>
      </c>
      <c r="C21">
        <v>2034</v>
      </c>
      <c r="D21" s="10">
        <v>17.973220699999999</v>
      </c>
      <c r="E21" t="s">
        <v>21</v>
      </c>
    </row>
    <row r="22" spans="1:5" x14ac:dyDescent="0.25">
      <c r="A22" t="s">
        <v>147</v>
      </c>
      <c r="B22" t="s">
        <v>9</v>
      </c>
      <c r="C22">
        <v>2035</v>
      </c>
      <c r="D22" s="10">
        <v>19.306514969999998</v>
      </c>
      <c r="E22" t="s">
        <v>21</v>
      </c>
    </row>
    <row r="23" spans="1:5" x14ac:dyDescent="0.25">
      <c r="A23" t="s">
        <v>147</v>
      </c>
      <c r="B23" t="s">
        <v>9</v>
      </c>
      <c r="C23">
        <v>2036</v>
      </c>
      <c r="D23" s="10">
        <v>19.814645580000001</v>
      </c>
      <c r="E23" t="s">
        <v>21</v>
      </c>
    </row>
    <row r="24" spans="1:5" x14ac:dyDescent="0.25">
      <c r="A24" t="s">
        <v>147</v>
      </c>
      <c r="B24" t="s">
        <v>9</v>
      </c>
      <c r="C24">
        <v>2037</v>
      </c>
      <c r="D24" s="10">
        <v>20.221633700000002</v>
      </c>
      <c r="E24" t="s">
        <v>21</v>
      </c>
    </row>
    <row r="25" spans="1:5" x14ac:dyDescent="0.25">
      <c r="A25" t="s">
        <v>147</v>
      </c>
      <c r="B25" t="s">
        <v>9</v>
      </c>
      <c r="C25">
        <v>2038</v>
      </c>
      <c r="D25" s="10">
        <v>20.590425750000001</v>
      </c>
      <c r="E25" t="s">
        <v>21</v>
      </c>
    </row>
    <row r="26" spans="1:5" x14ac:dyDescent="0.25">
      <c r="A26" t="s">
        <v>147</v>
      </c>
      <c r="B26" t="s">
        <v>9</v>
      </c>
      <c r="C26">
        <v>2039</v>
      </c>
      <c r="D26" s="10">
        <v>20.93528834</v>
      </c>
      <c r="E26" t="s">
        <v>21</v>
      </c>
    </row>
    <row r="27" spans="1:5" x14ac:dyDescent="0.25">
      <c r="A27" t="s">
        <v>147</v>
      </c>
      <c r="B27" t="s">
        <v>9</v>
      </c>
      <c r="C27">
        <v>2040</v>
      </c>
      <c r="D27" s="10">
        <v>21.190070819999999</v>
      </c>
      <c r="E27" t="s">
        <v>21</v>
      </c>
    </row>
    <row r="28" spans="1:5" x14ac:dyDescent="0.25">
      <c r="A28" t="s">
        <v>147</v>
      </c>
      <c r="B28" t="s">
        <v>9</v>
      </c>
      <c r="C28">
        <v>2041</v>
      </c>
      <c r="D28" s="10">
        <v>21.475099740000001</v>
      </c>
      <c r="E28" t="s">
        <v>21</v>
      </c>
    </row>
    <row r="29" spans="1:5" x14ac:dyDescent="0.25">
      <c r="A29" t="s">
        <v>147</v>
      </c>
      <c r="B29" t="s">
        <v>9</v>
      </c>
      <c r="C29">
        <v>2042</v>
      </c>
      <c r="D29" s="10">
        <v>21.814827770000001</v>
      </c>
      <c r="E29" t="s">
        <v>21</v>
      </c>
    </row>
    <row r="30" spans="1:5" x14ac:dyDescent="0.25">
      <c r="A30" t="s">
        <v>147</v>
      </c>
      <c r="B30" t="s">
        <v>9</v>
      </c>
      <c r="C30">
        <v>2043</v>
      </c>
      <c r="D30" s="10">
        <v>22.027620160000001</v>
      </c>
      <c r="E30" t="s">
        <v>21</v>
      </c>
    </row>
    <row r="31" spans="1:5" x14ac:dyDescent="0.25">
      <c r="A31" t="s">
        <v>147</v>
      </c>
      <c r="B31" t="s">
        <v>9</v>
      </c>
      <c r="C31">
        <v>2044</v>
      </c>
      <c r="D31" s="10">
        <v>22.209204939999999</v>
      </c>
      <c r="E31" t="s">
        <v>21</v>
      </c>
    </row>
    <row r="32" spans="1:5" x14ac:dyDescent="0.25">
      <c r="A32" t="s">
        <v>147</v>
      </c>
      <c r="B32" t="s">
        <v>9</v>
      </c>
      <c r="C32">
        <v>2045</v>
      </c>
      <c r="D32" s="10">
        <v>22.34174346</v>
      </c>
      <c r="E32" t="s">
        <v>21</v>
      </c>
    </row>
    <row r="33" spans="1:5" x14ac:dyDescent="0.25">
      <c r="A33" t="s">
        <v>147</v>
      </c>
      <c r="B33" t="s">
        <v>9</v>
      </c>
      <c r="C33">
        <v>2046</v>
      </c>
      <c r="D33" s="10">
        <v>22.440972559999999</v>
      </c>
      <c r="E33" t="s">
        <v>21</v>
      </c>
    </row>
    <row r="34" spans="1:5" x14ac:dyDescent="0.25">
      <c r="A34" t="s">
        <v>147</v>
      </c>
      <c r="B34" t="s">
        <v>9</v>
      </c>
      <c r="C34">
        <v>2047</v>
      </c>
      <c r="D34" s="10">
        <v>22.521205210000002</v>
      </c>
      <c r="E34" t="s">
        <v>21</v>
      </c>
    </row>
    <row r="35" spans="1:5" x14ac:dyDescent="0.25">
      <c r="A35" t="s">
        <v>147</v>
      </c>
      <c r="B35" t="s">
        <v>9</v>
      </c>
      <c r="C35">
        <v>2048</v>
      </c>
      <c r="D35" s="10">
        <v>22.59248818</v>
      </c>
      <c r="E35" t="s">
        <v>21</v>
      </c>
    </row>
    <row r="36" spans="1:5" x14ac:dyDescent="0.25">
      <c r="A36" t="s">
        <v>147</v>
      </c>
      <c r="B36" t="s">
        <v>9</v>
      </c>
      <c r="C36">
        <v>2049</v>
      </c>
      <c r="D36" s="10">
        <v>22.658005540000001</v>
      </c>
      <c r="E36" t="s">
        <v>21</v>
      </c>
    </row>
    <row r="37" spans="1:5" x14ac:dyDescent="0.25">
      <c r="A37" t="s">
        <v>147</v>
      </c>
      <c r="B37" t="s">
        <v>9</v>
      </c>
      <c r="C37">
        <v>2050</v>
      </c>
      <c r="D37" s="10">
        <v>22.700595799999999</v>
      </c>
      <c r="E37" t="s">
        <v>21</v>
      </c>
    </row>
    <row r="38" spans="1:5" x14ac:dyDescent="0.25">
      <c r="A38" t="s">
        <v>32</v>
      </c>
      <c r="B38" t="s">
        <v>9</v>
      </c>
      <c r="C38">
        <v>2020</v>
      </c>
      <c r="D38" s="10">
        <v>2.5354527898989998</v>
      </c>
      <c r="E38" t="s">
        <v>21</v>
      </c>
    </row>
    <row r="39" spans="1:5" x14ac:dyDescent="0.25">
      <c r="A39" t="s">
        <v>32</v>
      </c>
      <c r="B39" t="s">
        <v>9</v>
      </c>
      <c r="C39">
        <v>2021</v>
      </c>
      <c r="D39" s="10">
        <v>2.774918183099</v>
      </c>
      <c r="E39" t="s">
        <v>21</v>
      </c>
    </row>
    <row r="40" spans="1:5" x14ac:dyDescent="0.25">
      <c r="A40" t="s">
        <v>32</v>
      </c>
      <c r="B40" t="s">
        <v>9</v>
      </c>
      <c r="C40">
        <v>2022</v>
      </c>
      <c r="D40" s="10">
        <v>4.404244753895</v>
      </c>
      <c r="E40" t="s">
        <v>21</v>
      </c>
    </row>
    <row r="41" spans="1:5" x14ac:dyDescent="0.25">
      <c r="A41" t="s">
        <v>32</v>
      </c>
      <c r="B41" t="s">
        <v>9</v>
      </c>
      <c r="C41">
        <v>2023</v>
      </c>
      <c r="D41" s="10">
        <v>6.915277399851</v>
      </c>
      <c r="E41" t="s">
        <v>21</v>
      </c>
    </row>
    <row r="42" spans="1:5" x14ac:dyDescent="0.25">
      <c r="A42" t="s">
        <v>32</v>
      </c>
      <c r="B42" t="s">
        <v>9</v>
      </c>
      <c r="C42">
        <v>2024</v>
      </c>
      <c r="D42" s="10">
        <v>7.0080066226769997</v>
      </c>
      <c r="E42" t="s">
        <v>21</v>
      </c>
    </row>
    <row r="43" spans="1:5" x14ac:dyDescent="0.25">
      <c r="A43" t="s">
        <v>32</v>
      </c>
      <c r="B43" t="s">
        <v>9</v>
      </c>
      <c r="C43">
        <v>2025</v>
      </c>
      <c r="D43" s="10">
        <v>7.4873891812749997</v>
      </c>
      <c r="E43" t="s">
        <v>21</v>
      </c>
    </row>
    <row r="44" spans="1:5" x14ac:dyDescent="0.25">
      <c r="A44" t="s">
        <v>32</v>
      </c>
      <c r="B44" t="s">
        <v>9</v>
      </c>
      <c r="C44">
        <v>2026</v>
      </c>
      <c r="D44" s="10">
        <v>7.8070878063269999</v>
      </c>
      <c r="E44" t="s">
        <v>21</v>
      </c>
    </row>
    <row r="45" spans="1:5" x14ac:dyDescent="0.25">
      <c r="A45" t="s">
        <v>32</v>
      </c>
      <c r="B45" t="s">
        <v>9</v>
      </c>
      <c r="C45">
        <v>2027</v>
      </c>
      <c r="D45" s="10">
        <v>8.1266192959589993</v>
      </c>
      <c r="E45" t="s">
        <v>21</v>
      </c>
    </row>
    <row r="46" spans="1:5" x14ac:dyDescent="0.25">
      <c r="A46" t="s">
        <v>32</v>
      </c>
      <c r="B46" t="s">
        <v>9</v>
      </c>
      <c r="C46">
        <v>2028</v>
      </c>
      <c r="D46" s="10">
        <v>8.4461478179539995</v>
      </c>
      <c r="E46" t="s">
        <v>21</v>
      </c>
    </row>
    <row r="47" spans="1:5" x14ac:dyDescent="0.25">
      <c r="A47" t="s">
        <v>32</v>
      </c>
      <c r="B47" t="s">
        <v>9</v>
      </c>
      <c r="C47">
        <v>2029</v>
      </c>
      <c r="D47" s="10">
        <v>8.765675045459</v>
      </c>
      <c r="E47" t="s">
        <v>21</v>
      </c>
    </row>
    <row r="48" spans="1:5" x14ac:dyDescent="0.25">
      <c r="A48" t="s">
        <v>32</v>
      </c>
      <c r="B48" t="s">
        <v>9</v>
      </c>
      <c r="C48">
        <v>2030</v>
      </c>
      <c r="D48" s="10">
        <v>9.1744913716349998</v>
      </c>
      <c r="E48" t="s">
        <v>21</v>
      </c>
    </row>
    <row r="49" spans="1:5" x14ac:dyDescent="0.25">
      <c r="A49" t="s">
        <v>32</v>
      </c>
      <c r="B49" t="s">
        <v>9</v>
      </c>
      <c r="C49">
        <v>2031</v>
      </c>
      <c r="D49" s="10">
        <v>14.260904704182</v>
      </c>
      <c r="E49" t="s">
        <v>21</v>
      </c>
    </row>
    <row r="50" spans="1:5" x14ac:dyDescent="0.25">
      <c r="A50" t="s">
        <v>32</v>
      </c>
      <c r="B50" t="s">
        <v>9</v>
      </c>
      <c r="C50">
        <v>2032</v>
      </c>
      <c r="D50" s="10">
        <v>19.348801549135</v>
      </c>
      <c r="E50" t="s">
        <v>21</v>
      </c>
    </row>
    <row r="51" spans="1:5" x14ac:dyDescent="0.25">
      <c r="A51" t="s">
        <v>32</v>
      </c>
      <c r="B51" t="s">
        <v>9</v>
      </c>
      <c r="C51">
        <v>2033</v>
      </c>
      <c r="D51" s="10">
        <v>24.4036862996</v>
      </c>
      <c r="E51" t="s">
        <v>21</v>
      </c>
    </row>
    <row r="52" spans="1:5" x14ac:dyDescent="0.25">
      <c r="A52" t="s">
        <v>32</v>
      </c>
      <c r="B52" t="s">
        <v>9</v>
      </c>
      <c r="C52">
        <v>2034</v>
      </c>
      <c r="D52" s="10">
        <v>29.32849468913</v>
      </c>
      <c r="E52" t="s">
        <v>21</v>
      </c>
    </row>
    <row r="53" spans="1:5" x14ac:dyDescent="0.25">
      <c r="A53" t="s">
        <v>32</v>
      </c>
      <c r="B53" t="s">
        <v>9</v>
      </c>
      <c r="C53">
        <v>2035</v>
      </c>
      <c r="D53" s="10">
        <v>34.338757348721998</v>
      </c>
      <c r="E53" t="s">
        <v>21</v>
      </c>
    </row>
    <row r="54" spans="1:5" x14ac:dyDescent="0.25">
      <c r="A54" t="s">
        <v>32</v>
      </c>
      <c r="B54" t="s">
        <v>9</v>
      </c>
      <c r="C54">
        <v>2036</v>
      </c>
      <c r="D54" s="10">
        <v>34.569591506412003</v>
      </c>
      <c r="E54" t="s">
        <v>21</v>
      </c>
    </row>
    <row r="55" spans="1:5" x14ac:dyDescent="0.25">
      <c r="A55" t="s">
        <v>32</v>
      </c>
      <c r="B55" t="s">
        <v>9</v>
      </c>
      <c r="C55">
        <v>2037</v>
      </c>
      <c r="D55" s="10">
        <v>34.671469896502003</v>
      </c>
      <c r="E55" t="s">
        <v>21</v>
      </c>
    </row>
    <row r="56" spans="1:5" x14ac:dyDescent="0.25">
      <c r="A56" t="s">
        <v>32</v>
      </c>
      <c r="B56" t="s">
        <v>9</v>
      </c>
      <c r="C56">
        <v>2038</v>
      </c>
      <c r="D56" s="10">
        <v>34.840080495422001</v>
      </c>
      <c r="E56" t="s">
        <v>21</v>
      </c>
    </row>
    <row r="57" spans="1:5" x14ac:dyDescent="0.25">
      <c r="A57" t="s">
        <v>32</v>
      </c>
      <c r="B57" t="s">
        <v>9</v>
      </c>
      <c r="C57">
        <v>2039</v>
      </c>
      <c r="D57" s="10">
        <v>34.972202528772002</v>
      </c>
      <c r="E57" t="s">
        <v>21</v>
      </c>
    </row>
    <row r="58" spans="1:5" x14ac:dyDescent="0.25">
      <c r="A58" t="s">
        <v>32</v>
      </c>
      <c r="B58" t="s">
        <v>9</v>
      </c>
      <c r="C58">
        <v>2040</v>
      </c>
      <c r="D58" s="10">
        <v>35.271082205616999</v>
      </c>
      <c r="E58" t="s">
        <v>21</v>
      </c>
    </row>
    <row r="59" spans="1:5" x14ac:dyDescent="0.25">
      <c r="A59" t="s">
        <v>32</v>
      </c>
      <c r="B59" t="s">
        <v>9</v>
      </c>
      <c r="C59">
        <v>2041</v>
      </c>
      <c r="D59" s="10">
        <v>37.811842887826998</v>
      </c>
      <c r="E59" t="s">
        <v>21</v>
      </c>
    </row>
    <row r="60" spans="1:5" x14ac:dyDescent="0.25">
      <c r="A60" t="s">
        <v>32</v>
      </c>
      <c r="B60" t="s">
        <v>9</v>
      </c>
      <c r="C60">
        <v>2042</v>
      </c>
      <c r="D60" s="10">
        <v>40.334654750326997</v>
      </c>
      <c r="E60" t="s">
        <v>21</v>
      </c>
    </row>
    <row r="61" spans="1:5" x14ac:dyDescent="0.25">
      <c r="A61" t="s">
        <v>32</v>
      </c>
      <c r="B61" t="s">
        <v>9</v>
      </c>
      <c r="C61">
        <v>2043</v>
      </c>
      <c r="D61" s="10">
        <v>42.861827715156998</v>
      </c>
      <c r="E61" t="s">
        <v>21</v>
      </c>
    </row>
    <row r="62" spans="1:5" x14ac:dyDescent="0.25">
      <c r="A62" t="s">
        <v>32</v>
      </c>
      <c r="B62" t="s">
        <v>9</v>
      </c>
      <c r="C62">
        <v>2044</v>
      </c>
      <c r="D62" s="10">
        <v>45.245050921676999</v>
      </c>
      <c r="E62" t="s">
        <v>21</v>
      </c>
    </row>
    <row r="63" spans="1:5" x14ac:dyDescent="0.25">
      <c r="A63" t="s">
        <v>32</v>
      </c>
      <c r="B63" t="s">
        <v>9</v>
      </c>
      <c r="C63">
        <v>2045</v>
      </c>
      <c r="D63" s="10">
        <v>47.536962525276998</v>
      </c>
      <c r="E63" t="s">
        <v>21</v>
      </c>
    </row>
    <row r="64" spans="1:5" x14ac:dyDescent="0.25">
      <c r="A64" t="s">
        <v>32</v>
      </c>
      <c r="B64" t="s">
        <v>9</v>
      </c>
      <c r="C64">
        <v>2046</v>
      </c>
      <c r="D64" s="10">
        <v>48.002053750526997</v>
      </c>
      <c r="E64" t="s">
        <v>21</v>
      </c>
    </row>
    <row r="65" spans="1:5" x14ac:dyDescent="0.25">
      <c r="A65" t="s">
        <v>32</v>
      </c>
      <c r="B65" t="s">
        <v>9</v>
      </c>
      <c r="C65">
        <v>2047</v>
      </c>
      <c r="D65" s="10">
        <v>48.687836690186998</v>
      </c>
      <c r="E65" t="s">
        <v>21</v>
      </c>
    </row>
    <row r="66" spans="1:5" x14ac:dyDescent="0.25">
      <c r="A66" t="s">
        <v>32</v>
      </c>
      <c r="B66" t="s">
        <v>9</v>
      </c>
      <c r="C66">
        <v>2048</v>
      </c>
      <c r="D66" s="10">
        <v>49.238372051447001</v>
      </c>
      <c r="E66" t="s">
        <v>21</v>
      </c>
    </row>
    <row r="67" spans="1:5" x14ac:dyDescent="0.25">
      <c r="A67" t="s">
        <v>32</v>
      </c>
      <c r="B67" t="s">
        <v>9</v>
      </c>
      <c r="C67">
        <v>2049</v>
      </c>
      <c r="D67" s="10">
        <v>49.723020593557003</v>
      </c>
      <c r="E67" t="s">
        <v>21</v>
      </c>
    </row>
    <row r="68" spans="1:5" x14ac:dyDescent="0.25">
      <c r="A68" t="s">
        <v>32</v>
      </c>
      <c r="B68" t="s">
        <v>9</v>
      </c>
      <c r="C68">
        <v>2050</v>
      </c>
      <c r="D68" s="10">
        <v>50.348488817506997</v>
      </c>
      <c r="E68" t="s">
        <v>21</v>
      </c>
    </row>
    <row r="69" spans="1:5" x14ac:dyDescent="0.25">
      <c r="A69" t="s">
        <v>31</v>
      </c>
      <c r="B69" t="s">
        <v>9</v>
      </c>
      <c r="C69">
        <v>2020</v>
      </c>
      <c r="D69" s="10">
        <v>37.454073381332996</v>
      </c>
      <c r="E69" t="s">
        <v>21</v>
      </c>
    </row>
    <row r="70" spans="1:5" x14ac:dyDescent="0.25">
      <c r="A70" t="s">
        <v>31</v>
      </c>
      <c r="B70" t="s">
        <v>9</v>
      </c>
      <c r="C70">
        <v>2021</v>
      </c>
      <c r="D70" s="10">
        <v>35.996130759232997</v>
      </c>
      <c r="E70" t="s">
        <v>21</v>
      </c>
    </row>
    <row r="71" spans="1:5" x14ac:dyDescent="0.25">
      <c r="A71" t="s">
        <v>31</v>
      </c>
      <c r="B71" t="s">
        <v>9</v>
      </c>
      <c r="C71">
        <v>2022</v>
      </c>
      <c r="D71" s="10">
        <v>50.816972192732997</v>
      </c>
      <c r="E71" t="s">
        <v>21</v>
      </c>
    </row>
    <row r="72" spans="1:5" x14ac:dyDescent="0.25">
      <c r="A72" t="s">
        <v>31</v>
      </c>
      <c r="B72" t="s">
        <v>9</v>
      </c>
      <c r="C72">
        <v>2023</v>
      </c>
      <c r="D72" s="10">
        <v>54.408918689732999</v>
      </c>
      <c r="E72" t="s">
        <v>21</v>
      </c>
    </row>
    <row r="73" spans="1:5" x14ac:dyDescent="0.25">
      <c r="A73" t="s">
        <v>31</v>
      </c>
      <c r="B73" t="s">
        <v>9</v>
      </c>
      <c r="C73">
        <v>2024</v>
      </c>
      <c r="D73" s="10">
        <v>59.534767689672996</v>
      </c>
      <c r="E73" t="s">
        <v>21</v>
      </c>
    </row>
    <row r="74" spans="1:5" x14ac:dyDescent="0.25">
      <c r="A74" t="s">
        <v>31</v>
      </c>
      <c r="B74" t="s">
        <v>9</v>
      </c>
      <c r="C74">
        <v>2025</v>
      </c>
      <c r="D74" s="10">
        <v>60.429061237969997</v>
      </c>
      <c r="E74" t="s">
        <v>21</v>
      </c>
    </row>
    <row r="75" spans="1:5" x14ac:dyDescent="0.25">
      <c r="A75" t="s">
        <v>31</v>
      </c>
      <c r="B75" t="s">
        <v>9</v>
      </c>
      <c r="C75">
        <v>2026</v>
      </c>
      <c r="D75" s="10">
        <v>65.964037277670002</v>
      </c>
      <c r="E75" t="s">
        <v>21</v>
      </c>
    </row>
    <row r="76" spans="1:5" x14ac:dyDescent="0.25">
      <c r="A76" t="s">
        <v>31</v>
      </c>
      <c r="B76" t="s">
        <v>9</v>
      </c>
      <c r="C76">
        <v>2027</v>
      </c>
      <c r="D76" s="10">
        <v>69.513823342219993</v>
      </c>
      <c r="E76" t="s">
        <v>21</v>
      </c>
    </row>
    <row r="77" spans="1:5" x14ac:dyDescent="0.25">
      <c r="A77" t="s">
        <v>31</v>
      </c>
      <c r="B77" t="s">
        <v>9</v>
      </c>
      <c r="C77">
        <v>2028</v>
      </c>
      <c r="D77" s="10">
        <v>73.410488467820002</v>
      </c>
      <c r="E77" t="s">
        <v>21</v>
      </c>
    </row>
    <row r="78" spans="1:5" x14ac:dyDescent="0.25">
      <c r="A78" t="s">
        <v>31</v>
      </c>
      <c r="B78" t="s">
        <v>9</v>
      </c>
      <c r="C78">
        <v>2029</v>
      </c>
      <c r="D78" s="10">
        <v>77.204205935229993</v>
      </c>
      <c r="E78" t="s">
        <v>21</v>
      </c>
    </row>
    <row r="79" spans="1:5" x14ac:dyDescent="0.25">
      <c r="A79" t="s">
        <v>31</v>
      </c>
      <c r="B79" t="s">
        <v>9</v>
      </c>
      <c r="C79">
        <v>2030</v>
      </c>
      <c r="D79" s="10">
        <v>82.422340793079997</v>
      </c>
      <c r="E79" t="s">
        <v>21</v>
      </c>
    </row>
    <row r="80" spans="1:5" x14ac:dyDescent="0.25">
      <c r="A80" t="s">
        <v>31</v>
      </c>
      <c r="B80" t="s">
        <v>9</v>
      </c>
      <c r="C80">
        <v>2031</v>
      </c>
      <c r="D80" s="10">
        <v>98.631343347110004</v>
      </c>
      <c r="E80" t="s">
        <v>21</v>
      </c>
    </row>
    <row r="81" spans="1:5" x14ac:dyDescent="0.25">
      <c r="A81" t="s">
        <v>31</v>
      </c>
      <c r="B81" t="s">
        <v>9</v>
      </c>
      <c r="C81">
        <v>2032</v>
      </c>
      <c r="D81" s="10">
        <v>115.71129673913001</v>
      </c>
      <c r="E81" t="s">
        <v>21</v>
      </c>
    </row>
    <row r="82" spans="1:5" x14ac:dyDescent="0.25">
      <c r="A82" t="s">
        <v>31</v>
      </c>
      <c r="B82" t="s">
        <v>9</v>
      </c>
      <c r="C82">
        <v>2033</v>
      </c>
      <c r="D82" s="10">
        <v>132.51263592909001</v>
      </c>
      <c r="E82" t="s">
        <v>21</v>
      </c>
    </row>
    <row r="83" spans="1:5" x14ac:dyDescent="0.25">
      <c r="A83" t="s">
        <v>31</v>
      </c>
      <c r="B83" t="s">
        <v>9</v>
      </c>
      <c r="C83">
        <v>2034</v>
      </c>
      <c r="D83" s="10">
        <v>149.11253320148001</v>
      </c>
      <c r="E83" t="s">
        <v>21</v>
      </c>
    </row>
    <row r="84" spans="1:5" x14ac:dyDescent="0.25">
      <c r="A84" t="s">
        <v>31</v>
      </c>
      <c r="B84" t="s">
        <v>9</v>
      </c>
      <c r="C84">
        <v>2035</v>
      </c>
      <c r="D84" s="10">
        <v>164.99873983225001</v>
      </c>
      <c r="E84" t="s">
        <v>21</v>
      </c>
    </row>
    <row r="85" spans="1:5" x14ac:dyDescent="0.25">
      <c r="A85" t="s">
        <v>31</v>
      </c>
      <c r="B85" t="s">
        <v>9</v>
      </c>
      <c r="C85">
        <v>2036</v>
      </c>
      <c r="D85" s="10">
        <v>172.01814532909</v>
      </c>
      <c r="E85" t="s">
        <v>21</v>
      </c>
    </row>
    <row r="86" spans="1:5" x14ac:dyDescent="0.25">
      <c r="A86" t="s">
        <v>31</v>
      </c>
      <c r="B86" t="s">
        <v>9</v>
      </c>
      <c r="C86">
        <v>2037</v>
      </c>
      <c r="D86" s="10">
        <v>178.99015051846999</v>
      </c>
      <c r="E86" t="s">
        <v>21</v>
      </c>
    </row>
    <row r="87" spans="1:5" x14ac:dyDescent="0.25">
      <c r="A87" t="s">
        <v>31</v>
      </c>
      <c r="B87" t="s">
        <v>9</v>
      </c>
      <c r="C87">
        <v>2038</v>
      </c>
      <c r="D87" s="10">
        <v>186.35974559994</v>
      </c>
      <c r="E87" t="s">
        <v>21</v>
      </c>
    </row>
    <row r="88" spans="1:5" x14ac:dyDescent="0.25">
      <c r="A88" t="s">
        <v>31</v>
      </c>
      <c r="B88" t="s">
        <v>9</v>
      </c>
      <c r="C88">
        <v>2039</v>
      </c>
      <c r="D88" s="10">
        <v>193.44463713928999</v>
      </c>
      <c r="E88" t="s">
        <v>21</v>
      </c>
    </row>
    <row r="89" spans="1:5" x14ac:dyDescent="0.25">
      <c r="A89" t="s">
        <v>31</v>
      </c>
      <c r="B89" t="s">
        <v>9</v>
      </c>
      <c r="C89">
        <v>2040</v>
      </c>
      <c r="D89" s="10">
        <v>200.55114407586001</v>
      </c>
      <c r="E89" t="s">
        <v>21</v>
      </c>
    </row>
    <row r="90" spans="1:5" x14ac:dyDescent="0.25">
      <c r="A90" t="s">
        <v>31</v>
      </c>
      <c r="B90" t="s">
        <v>9</v>
      </c>
      <c r="C90">
        <v>2041</v>
      </c>
      <c r="D90" s="10">
        <v>218.05230422451999</v>
      </c>
      <c r="E90" t="s">
        <v>21</v>
      </c>
    </row>
    <row r="91" spans="1:5" x14ac:dyDescent="0.25">
      <c r="A91" t="s">
        <v>31</v>
      </c>
      <c r="B91" t="s">
        <v>9</v>
      </c>
      <c r="C91">
        <v>2042</v>
      </c>
      <c r="D91" s="10">
        <v>235.72107550807999</v>
      </c>
      <c r="E91" t="s">
        <v>21</v>
      </c>
    </row>
    <row r="92" spans="1:5" x14ac:dyDescent="0.25">
      <c r="A92" t="s">
        <v>31</v>
      </c>
      <c r="B92" t="s">
        <v>9</v>
      </c>
      <c r="C92">
        <v>2043</v>
      </c>
      <c r="D92" s="10">
        <v>252.74550217090999</v>
      </c>
      <c r="E92" t="s">
        <v>21</v>
      </c>
    </row>
    <row r="93" spans="1:5" x14ac:dyDescent="0.25">
      <c r="A93" t="s">
        <v>31</v>
      </c>
      <c r="B93" t="s">
        <v>9</v>
      </c>
      <c r="C93">
        <v>2044</v>
      </c>
      <c r="D93" s="10">
        <v>269.24994352132001</v>
      </c>
      <c r="E93" t="s">
        <v>21</v>
      </c>
    </row>
    <row r="94" spans="1:5" x14ac:dyDescent="0.25">
      <c r="A94" t="s">
        <v>31</v>
      </c>
      <c r="B94" t="s">
        <v>9</v>
      </c>
      <c r="C94">
        <v>2045</v>
      </c>
      <c r="D94" s="10">
        <v>285.62229643542997</v>
      </c>
      <c r="E94" t="s">
        <v>21</v>
      </c>
    </row>
    <row r="95" spans="1:5" x14ac:dyDescent="0.25">
      <c r="A95" t="s">
        <v>31</v>
      </c>
      <c r="B95" t="s">
        <v>9</v>
      </c>
      <c r="C95">
        <v>2046</v>
      </c>
      <c r="D95" s="10">
        <v>298.07410476663</v>
      </c>
      <c r="E95" t="s">
        <v>21</v>
      </c>
    </row>
    <row r="96" spans="1:5" x14ac:dyDescent="0.25">
      <c r="A96" t="s">
        <v>31</v>
      </c>
      <c r="B96" t="s">
        <v>9</v>
      </c>
      <c r="C96">
        <v>2047</v>
      </c>
      <c r="D96" s="10">
        <v>310.17920463899998</v>
      </c>
      <c r="E96" t="s">
        <v>21</v>
      </c>
    </row>
    <row r="97" spans="1:5" x14ac:dyDescent="0.25">
      <c r="A97" t="s">
        <v>31</v>
      </c>
      <c r="B97" t="s">
        <v>9</v>
      </c>
      <c r="C97">
        <v>2048</v>
      </c>
      <c r="D97" s="10">
        <v>322.21121172212997</v>
      </c>
      <c r="E97" t="s">
        <v>21</v>
      </c>
    </row>
    <row r="98" spans="1:5" x14ac:dyDescent="0.25">
      <c r="A98" t="s">
        <v>31</v>
      </c>
      <c r="B98" t="s">
        <v>9</v>
      </c>
      <c r="C98">
        <v>2049</v>
      </c>
      <c r="D98" s="10">
        <v>334.04738262658998</v>
      </c>
      <c r="E98" t="s">
        <v>21</v>
      </c>
    </row>
    <row r="99" spans="1:5" x14ac:dyDescent="0.25">
      <c r="A99" t="s">
        <v>31</v>
      </c>
      <c r="B99" t="s">
        <v>9</v>
      </c>
      <c r="C99">
        <v>2050</v>
      </c>
      <c r="D99" s="10">
        <v>346.77324798333001</v>
      </c>
      <c r="E99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42"/>
  <sheetViews>
    <sheetView workbookViewId="0"/>
  </sheetViews>
  <sheetFormatPr defaultColWidth="11.5703125" defaultRowHeight="15" x14ac:dyDescent="0.25"/>
  <sheetData>
    <row r="1" spans="1:7" x14ac:dyDescent="0.25">
      <c r="A1" s="15" t="s">
        <v>148</v>
      </c>
    </row>
    <row r="2" spans="1:7" x14ac:dyDescent="0.25">
      <c r="A2" s="1" t="str">
        <f>HYPERLINK("#'Table of Contents'!A1","Return to Table of Contents")</f>
        <v>Return to Table of Contents</v>
      </c>
    </row>
    <row r="6" spans="1:7" s="3" customFormat="1" x14ac:dyDescent="0.25">
      <c r="A6" s="3" t="s">
        <v>149</v>
      </c>
      <c r="B6" s="3" t="s">
        <v>150</v>
      </c>
      <c r="C6" s="3" t="s">
        <v>131</v>
      </c>
      <c r="D6" s="3" t="s">
        <v>5</v>
      </c>
      <c r="E6" s="3" t="s">
        <v>7</v>
      </c>
      <c r="F6" s="3" t="s">
        <v>151</v>
      </c>
      <c r="G6" s="3" t="s">
        <v>8</v>
      </c>
    </row>
    <row r="7" spans="1:7" x14ac:dyDescent="0.25">
      <c r="A7" t="s">
        <v>152</v>
      </c>
      <c r="B7" t="s">
        <v>153</v>
      </c>
      <c r="C7">
        <v>0</v>
      </c>
      <c r="D7" t="s">
        <v>12</v>
      </c>
      <c r="E7" s="10">
        <v>3.0990000000000002</v>
      </c>
      <c r="F7" s="10">
        <v>11.401555239461899</v>
      </c>
      <c r="G7" t="s">
        <v>133</v>
      </c>
    </row>
    <row r="8" spans="1:7" x14ac:dyDescent="0.25">
      <c r="A8" t="s">
        <v>152</v>
      </c>
      <c r="B8" t="s">
        <v>153</v>
      </c>
      <c r="C8">
        <v>0</v>
      </c>
      <c r="D8" t="s">
        <v>30</v>
      </c>
      <c r="E8" s="10">
        <v>0.27918731699999999</v>
      </c>
      <c r="F8" s="10">
        <v>11.401555239461899</v>
      </c>
      <c r="G8" t="s">
        <v>133</v>
      </c>
    </row>
    <row r="9" spans="1:7" x14ac:dyDescent="0.25">
      <c r="A9" t="s">
        <v>152</v>
      </c>
      <c r="B9" t="s">
        <v>153</v>
      </c>
      <c r="C9">
        <v>0</v>
      </c>
      <c r="D9" t="s">
        <v>103</v>
      </c>
      <c r="E9" s="10">
        <v>0</v>
      </c>
      <c r="F9" s="10">
        <v>11.401555239461899</v>
      </c>
      <c r="G9" t="s">
        <v>133</v>
      </c>
    </row>
    <row r="10" spans="1:7" x14ac:dyDescent="0.25">
      <c r="A10" t="s">
        <v>152</v>
      </c>
      <c r="B10" t="s">
        <v>153</v>
      </c>
      <c r="C10">
        <v>0</v>
      </c>
      <c r="D10" t="s">
        <v>27</v>
      </c>
      <c r="E10" s="10">
        <v>1.2634799999999999</v>
      </c>
      <c r="F10" s="10">
        <v>11.401555239461899</v>
      </c>
      <c r="G10" t="s">
        <v>133</v>
      </c>
    </row>
    <row r="11" spans="1:7" x14ac:dyDescent="0.25">
      <c r="A11" t="s">
        <v>152</v>
      </c>
      <c r="B11" t="s">
        <v>153</v>
      </c>
      <c r="C11">
        <v>0</v>
      </c>
      <c r="D11" t="s">
        <v>28</v>
      </c>
      <c r="E11" s="10">
        <v>2.0000000010000001</v>
      </c>
      <c r="F11" s="10">
        <v>11.401555239461899</v>
      </c>
      <c r="G11" t="s">
        <v>133</v>
      </c>
    </row>
    <row r="12" spans="1:7" x14ac:dyDescent="0.25">
      <c r="A12" t="s">
        <v>152</v>
      </c>
      <c r="B12" t="s">
        <v>153</v>
      </c>
      <c r="C12">
        <v>0</v>
      </c>
      <c r="D12" t="s">
        <v>32</v>
      </c>
      <c r="E12" s="10">
        <v>0</v>
      </c>
      <c r="F12" s="10">
        <v>11.401555239461899</v>
      </c>
      <c r="G12" t="s">
        <v>133</v>
      </c>
    </row>
    <row r="13" spans="1:7" x14ac:dyDescent="0.25">
      <c r="A13" t="s">
        <v>152</v>
      </c>
      <c r="B13" t="s">
        <v>153</v>
      </c>
      <c r="C13">
        <v>0</v>
      </c>
      <c r="D13" t="s">
        <v>31</v>
      </c>
      <c r="E13" s="10">
        <v>6.5682040190000004</v>
      </c>
      <c r="F13" s="10">
        <v>11.401555239461899</v>
      </c>
      <c r="G13" t="s">
        <v>133</v>
      </c>
    </row>
    <row r="14" spans="1:7" x14ac:dyDescent="0.25">
      <c r="A14" t="s">
        <v>152</v>
      </c>
      <c r="B14" t="s">
        <v>153</v>
      </c>
      <c r="C14">
        <v>1</v>
      </c>
      <c r="D14" t="s">
        <v>12</v>
      </c>
      <c r="E14" s="10">
        <v>3.0990000000000002</v>
      </c>
      <c r="F14" s="10">
        <v>11.2036072877459</v>
      </c>
      <c r="G14" t="s">
        <v>133</v>
      </c>
    </row>
    <row r="15" spans="1:7" x14ac:dyDescent="0.25">
      <c r="A15" t="s">
        <v>152</v>
      </c>
      <c r="B15" t="s">
        <v>153</v>
      </c>
      <c r="C15">
        <v>1</v>
      </c>
      <c r="D15" t="s">
        <v>30</v>
      </c>
      <c r="E15" s="10">
        <v>0.27918731699999999</v>
      </c>
      <c r="F15" s="10">
        <v>11.2036072877459</v>
      </c>
      <c r="G15" t="s">
        <v>133</v>
      </c>
    </row>
    <row r="16" spans="1:7" x14ac:dyDescent="0.25">
      <c r="A16" t="s">
        <v>152</v>
      </c>
      <c r="B16" t="s">
        <v>153</v>
      </c>
      <c r="C16">
        <v>1</v>
      </c>
      <c r="D16" t="s">
        <v>103</v>
      </c>
      <c r="E16" s="10">
        <v>0</v>
      </c>
      <c r="F16" s="10">
        <v>11.2036072877459</v>
      </c>
      <c r="G16" t="s">
        <v>133</v>
      </c>
    </row>
    <row r="17" spans="1:7" x14ac:dyDescent="0.25">
      <c r="A17" t="s">
        <v>152</v>
      </c>
      <c r="B17" t="s">
        <v>153</v>
      </c>
      <c r="C17">
        <v>1</v>
      </c>
      <c r="D17" t="s">
        <v>27</v>
      </c>
      <c r="E17" s="10">
        <v>1.4256344729999999</v>
      </c>
      <c r="F17" s="10">
        <v>11.2036072877459</v>
      </c>
      <c r="G17" t="s">
        <v>133</v>
      </c>
    </row>
    <row r="18" spans="1:7" x14ac:dyDescent="0.25">
      <c r="A18" t="s">
        <v>152</v>
      </c>
      <c r="B18" t="s">
        <v>153</v>
      </c>
      <c r="C18">
        <v>1</v>
      </c>
      <c r="D18" t="s">
        <v>28</v>
      </c>
      <c r="E18" s="10">
        <v>2.0000000010000001</v>
      </c>
      <c r="F18" s="10">
        <v>11.2036072877459</v>
      </c>
      <c r="G18" t="s">
        <v>133</v>
      </c>
    </row>
    <row r="19" spans="1:7" x14ac:dyDescent="0.25">
      <c r="A19" t="s">
        <v>152</v>
      </c>
      <c r="B19" t="s">
        <v>153</v>
      </c>
      <c r="C19">
        <v>1</v>
      </c>
      <c r="D19" t="s">
        <v>32</v>
      </c>
      <c r="E19" s="10">
        <v>0</v>
      </c>
      <c r="F19" s="10">
        <v>11.2036072877459</v>
      </c>
      <c r="G19" t="s">
        <v>133</v>
      </c>
    </row>
    <row r="20" spans="1:7" x14ac:dyDescent="0.25">
      <c r="A20" t="s">
        <v>152</v>
      </c>
      <c r="B20" t="s">
        <v>153</v>
      </c>
      <c r="C20">
        <v>1</v>
      </c>
      <c r="D20" t="s">
        <v>31</v>
      </c>
      <c r="E20" s="10">
        <v>5.2216990550000002</v>
      </c>
      <c r="F20" s="10">
        <v>11.2036072877459</v>
      </c>
      <c r="G20" t="s">
        <v>133</v>
      </c>
    </row>
    <row r="21" spans="1:7" x14ac:dyDescent="0.25">
      <c r="A21" t="s">
        <v>152</v>
      </c>
      <c r="B21" t="s">
        <v>153</v>
      </c>
      <c r="C21">
        <v>2</v>
      </c>
      <c r="D21" t="s">
        <v>12</v>
      </c>
      <c r="E21" s="10">
        <v>3.0990000000000002</v>
      </c>
      <c r="F21" s="10">
        <v>11.12577416583</v>
      </c>
      <c r="G21" t="s">
        <v>133</v>
      </c>
    </row>
    <row r="22" spans="1:7" x14ac:dyDescent="0.25">
      <c r="A22" t="s">
        <v>152</v>
      </c>
      <c r="B22" t="s">
        <v>153</v>
      </c>
      <c r="C22">
        <v>2</v>
      </c>
      <c r="D22" t="s">
        <v>30</v>
      </c>
      <c r="E22" s="10">
        <v>0.27918731699999999</v>
      </c>
      <c r="F22" s="10">
        <v>11.12577416583</v>
      </c>
      <c r="G22" t="s">
        <v>133</v>
      </c>
    </row>
    <row r="23" spans="1:7" x14ac:dyDescent="0.25">
      <c r="A23" t="s">
        <v>152</v>
      </c>
      <c r="B23" t="s">
        <v>153</v>
      </c>
      <c r="C23">
        <v>2</v>
      </c>
      <c r="D23" t="s">
        <v>103</v>
      </c>
      <c r="E23" s="10">
        <v>0</v>
      </c>
      <c r="F23" s="10">
        <v>11.12577416583</v>
      </c>
      <c r="G23" t="s">
        <v>133</v>
      </c>
    </row>
    <row r="24" spans="1:7" x14ac:dyDescent="0.25">
      <c r="A24" t="s">
        <v>152</v>
      </c>
      <c r="B24" t="s">
        <v>153</v>
      </c>
      <c r="C24">
        <v>2</v>
      </c>
      <c r="D24" t="s">
        <v>27</v>
      </c>
      <c r="E24" s="10">
        <v>1.7763592580000001</v>
      </c>
      <c r="F24" s="10">
        <v>11.12577416583</v>
      </c>
      <c r="G24" t="s">
        <v>133</v>
      </c>
    </row>
    <row r="25" spans="1:7" x14ac:dyDescent="0.25">
      <c r="A25" t="s">
        <v>152</v>
      </c>
      <c r="B25" t="s">
        <v>153</v>
      </c>
      <c r="C25">
        <v>2</v>
      </c>
      <c r="D25" t="s">
        <v>28</v>
      </c>
      <c r="E25" s="10">
        <v>2.0000000010000001</v>
      </c>
      <c r="F25" s="10">
        <v>11.12577416583</v>
      </c>
      <c r="G25" t="s">
        <v>133</v>
      </c>
    </row>
    <row r="26" spans="1:7" x14ac:dyDescent="0.25">
      <c r="A26" t="s">
        <v>152</v>
      </c>
      <c r="B26" t="s">
        <v>153</v>
      </c>
      <c r="C26">
        <v>2</v>
      </c>
      <c r="D26" t="s">
        <v>32</v>
      </c>
      <c r="E26" s="10">
        <v>0</v>
      </c>
      <c r="F26" s="10">
        <v>11.12577416583</v>
      </c>
      <c r="G26" t="s">
        <v>133</v>
      </c>
    </row>
    <row r="27" spans="1:7" x14ac:dyDescent="0.25">
      <c r="A27" t="s">
        <v>152</v>
      </c>
      <c r="B27" t="s">
        <v>153</v>
      </c>
      <c r="C27">
        <v>2</v>
      </c>
      <c r="D27" t="s">
        <v>31</v>
      </c>
      <c r="E27" s="10">
        <v>4.7049601750000001</v>
      </c>
      <c r="F27" s="10">
        <v>11.12577416583</v>
      </c>
      <c r="G27" t="s">
        <v>133</v>
      </c>
    </row>
    <row r="28" spans="1:7" x14ac:dyDescent="0.25">
      <c r="A28" t="s">
        <v>152</v>
      </c>
      <c r="B28" t="s">
        <v>153</v>
      </c>
      <c r="C28">
        <v>3</v>
      </c>
      <c r="D28" t="s">
        <v>12</v>
      </c>
      <c r="E28" s="10">
        <v>3.0990000000000002</v>
      </c>
      <c r="F28" s="10">
        <v>11.2010750613761</v>
      </c>
      <c r="G28" t="s">
        <v>133</v>
      </c>
    </row>
    <row r="29" spans="1:7" x14ac:dyDescent="0.25">
      <c r="A29" t="s">
        <v>152</v>
      </c>
      <c r="B29" t="s">
        <v>153</v>
      </c>
      <c r="C29">
        <v>3</v>
      </c>
      <c r="D29" t="s">
        <v>30</v>
      </c>
      <c r="E29" s="10">
        <v>0.27918731699999999</v>
      </c>
      <c r="F29" s="10">
        <v>11.2010750613761</v>
      </c>
      <c r="G29" t="s">
        <v>133</v>
      </c>
    </row>
    <row r="30" spans="1:7" x14ac:dyDescent="0.25">
      <c r="A30" t="s">
        <v>152</v>
      </c>
      <c r="B30" t="s">
        <v>153</v>
      </c>
      <c r="C30">
        <v>3</v>
      </c>
      <c r="D30" t="s">
        <v>103</v>
      </c>
      <c r="E30" s="10">
        <v>0</v>
      </c>
      <c r="F30" s="10">
        <v>11.2010750613761</v>
      </c>
      <c r="G30" t="s">
        <v>133</v>
      </c>
    </row>
    <row r="31" spans="1:7" x14ac:dyDescent="0.25">
      <c r="A31" t="s">
        <v>152</v>
      </c>
      <c r="B31" t="s">
        <v>153</v>
      </c>
      <c r="C31">
        <v>3</v>
      </c>
      <c r="D31" t="s">
        <v>27</v>
      </c>
      <c r="E31" s="10">
        <v>1.320209644</v>
      </c>
      <c r="F31" s="10">
        <v>11.2010750613761</v>
      </c>
      <c r="G31" t="s">
        <v>133</v>
      </c>
    </row>
    <row r="32" spans="1:7" x14ac:dyDescent="0.25">
      <c r="A32" t="s">
        <v>152</v>
      </c>
      <c r="B32" t="s">
        <v>153</v>
      </c>
      <c r="C32">
        <v>3</v>
      </c>
      <c r="D32" t="s">
        <v>28</v>
      </c>
      <c r="E32" s="10">
        <v>2.0000000010000001</v>
      </c>
      <c r="F32" s="10">
        <v>11.2010750613761</v>
      </c>
      <c r="G32" t="s">
        <v>133</v>
      </c>
    </row>
    <row r="33" spans="1:7" x14ac:dyDescent="0.25">
      <c r="A33" t="s">
        <v>152</v>
      </c>
      <c r="B33" t="s">
        <v>153</v>
      </c>
      <c r="C33">
        <v>3</v>
      </c>
      <c r="D33" t="s">
        <v>32</v>
      </c>
      <c r="E33" s="10">
        <v>0</v>
      </c>
      <c r="F33" s="10">
        <v>11.2010750613761</v>
      </c>
      <c r="G33" t="s">
        <v>133</v>
      </c>
    </row>
    <row r="34" spans="1:7" x14ac:dyDescent="0.25">
      <c r="A34" t="s">
        <v>152</v>
      </c>
      <c r="B34" t="s">
        <v>153</v>
      </c>
      <c r="C34">
        <v>3</v>
      </c>
      <c r="D34" t="s">
        <v>31</v>
      </c>
      <c r="E34" s="10">
        <v>6.0828210949999999</v>
      </c>
      <c r="F34" s="10">
        <v>11.2010750613761</v>
      </c>
      <c r="G34" t="s">
        <v>133</v>
      </c>
    </row>
    <row r="35" spans="1:7" x14ac:dyDescent="0.25">
      <c r="A35" t="s">
        <v>152</v>
      </c>
      <c r="B35" t="s">
        <v>153</v>
      </c>
      <c r="C35">
        <v>4</v>
      </c>
      <c r="D35" t="s">
        <v>12</v>
      </c>
      <c r="E35" s="10">
        <v>3.0990000000000002</v>
      </c>
      <c r="F35" s="10">
        <v>11.4384820425678</v>
      </c>
      <c r="G35" t="s">
        <v>133</v>
      </c>
    </row>
    <row r="36" spans="1:7" x14ac:dyDescent="0.25">
      <c r="A36" t="s">
        <v>152</v>
      </c>
      <c r="B36" t="s">
        <v>153</v>
      </c>
      <c r="C36">
        <v>4</v>
      </c>
      <c r="D36" t="s">
        <v>30</v>
      </c>
      <c r="E36" s="10">
        <v>0.27918731699999999</v>
      </c>
      <c r="F36" s="10">
        <v>11.4384820425678</v>
      </c>
      <c r="G36" t="s">
        <v>133</v>
      </c>
    </row>
    <row r="37" spans="1:7" x14ac:dyDescent="0.25">
      <c r="A37" t="s">
        <v>152</v>
      </c>
      <c r="B37" t="s">
        <v>153</v>
      </c>
      <c r="C37">
        <v>4</v>
      </c>
      <c r="D37" t="s">
        <v>103</v>
      </c>
      <c r="E37" s="10">
        <v>0</v>
      </c>
      <c r="F37" s="10">
        <v>11.4384820425678</v>
      </c>
      <c r="G37" t="s">
        <v>133</v>
      </c>
    </row>
    <row r="38" spans="1:7" x14ac:dyDescent="0.25">
      <c r="A38" t="s">
        <v>152</v>
      </c>
      <c r="B38" t="s">
        <v>153</v>
      </c>
      <c r="C38">
        <v>4</v>
      </c>
      <c r="D38" t="s">
        <v>27</v>
      </c>
      <c r="E38" s="10">
        <v>1.33352</v>
      </c>
      <c r="F38" s="10">
        <v>11.4384820425678</v>
      </c>
      <c r="G38" t="s">
        <v>133</v>
      </c>
    </row>
    <row r="39" spans="1:7" x14ac:dyDescent="0.25">
      <c r="A39" t="s">
        <v>152</v>
      </c>
      <c r="B39" t="s">
        <v>153</v>
      </c>
      <c r="C39">
        <v>4</v>
      </c>
      <c r="D39" t="s">
        <v>28</v>
      </c>
      <c r="E39" s="10">
        <v>2.0000000010000001</v>
      </c>
      <c r="F39" s="10">
        <v>11.4384820425678</v>
      </c>
      <c r="G39" t="s">
        <v>133</v>
      </c>
    </row>
    <row r="40" spans="1:7" x14ac:dyDescent="0.25">
      <c r="A40" t="s">
        <v>152</v>
      </c>
      <c r="B40" t="s">
        <v>153</v>
      </c>
      <c r="C40">
        <v>4</v>
      </c>
      <c r="D40" t="s">
        <v>32</v>
      </c>
      <c r="E40" s="10">
        <v>8.2457251612903196E-4</v>
      </c>
      <c r="F40" s="10">
        <v>11.4384820425678</v>
      </c>
      <c r="G40" t="s">
        <v>133</v>
      </c>
    </row>
    <row r="41" spans="1:7" x14ac:dyDescent="0.25">
      <c r="A41" t="s">
        <v>152</v>
      </c>
      <c r="B41" t="s">
        <v>153</v>
      </c>
      <c r="C41">
        <v>4</v>
      </c>
      <c r="D41" t="s">
        <v>31</v>
      </c>
      <c r="E41" s="10">
        <v>5.6183697459999999</v>
      </c>
      <c r="F41" s="10">
        <v>11.4384820425678</v>
      </c>
      <c r="G41" t="s">
        <v>133</v>
      </c>
    </row>
    <row r="42" spans="1:7" x14ac:dyDescent="0.25">
      <c r="A42" t="s">
        <v>152</v>
      </c>
      <c r="B42" t="s">
        <v>153</v>
      </c>
      <c r="C42">
        <v>5</v>
      </c>
      <c r="D42" t="s">
        <v>12</v>
      </c>
      <c r="E42" s="10">
        <v>3.0990000000000002</v>
      </c>
      <c r="F42" s="10">
        <v>11.7720685776496</v>
      </c>
      <c r="G42" t="s">
        <v>133</v>
      </c>
    </row>
    <row r="43" spans="1:7" x14ac:dyDescent="0.25">
      <c r="A43" t="s">
        <v>152</v>
      </c>
      <c r="B43" t="s">
        <v>153</v>
      </c>
      <c r="C43">
        <v>5</v>
      </c>
      <c r="D43" t="s">
        <v>30</v>
      </c>
      <c r="E43" s="10">
        <v>0.27918731699999999</v>
      </c>
      <c r="F43" s="10">
        <v>11.7720685776496</v>
      </c>
      <c r="G43" t="s">
        <v>133</v>
      </c>
    </row>
    <row r="44" spans="1:7" x14ac:dyDescent="0.25">
      <c r="A44" t="s">
        <v>152</v>
      </c>
      <c r="B44" t="s">
        <v>153</v>
      </c>
      <c r="C44">
        <v>5</v>
      </c>
      <c r="D44" t="s">
        <v>103</v>
      </c>
      <c r="E44" s="10">
        <v>0</v>
      </c>
      <c r="F44" s="10">
        <v>11.7720685776496</v>
      </c>
      <c r="G44" t="s">
        <v>133</v>
      </c>
    </row>
    <row r="45" spans="1:7" x14ac:dyDescent="0.25">
      <c r="A45" t="s">
        <v>152</v>
      </c>
      <c r="B45" t="s">
        <v>153</v>
      </c>
      <c r="C45">
        <v>5</v>
      </c>
      <c r="D45" t="s">
        <v>27</v>
      </c>
      <c r="E45" s="10">
        <v>2.4240043299999998</v>
      </c>
      <c r="F45" s="10">
        <v>11.7720685776496</v>
      </c>
      <c r="G45" t="s">
        <v>133</v>
      </c>
    </row>
    <row r="46" spans="1:7" x14ac:dyDescent="0.25">
      <c r="A46" t="s">
        <v>152</v>
      </c>
      <c r="B46" t="s">
        <v>153</v>
      </c>
      <c r="C46">
        <v>5</v>
      </c>
      <c r="D46" t="s">
        <v>28</v>
      </c>
      <c r="E46" s="10">
        <v>2.0000000010000001</v>
      </c>
      <c r="F46" s="10">
        <v>11.7720685776496</v>
      </c>
      <c r="G46" t="s">
        <v>133</v>
      </c>
    </row>
    <row r="47" spans="1:7" x14ac:dyDescent="0.25">
      <c r="A47" t="s">
        <v>152</v>
      </c>
      <c r="B47" t="s">
        <v>153</v>
      </c>
      <c r="C47">
        <v>5</v>
      </c>
      <c r="D47" t="s">
        <v>32</v>
      </c>
      <c r="E47" s="10">
        <v>3.9798901935483799E-2</v>
      </c>
      <c r="F47" s="10">
        <v>11.7720685776496</v>
      </c>
      <c r="G47" t="s">
        <v>133</v>
      </c>
    </row>
    <row r="48" spans="1:7" x14ac:dyDescent="0.25">
      <c r="A48" t="s">
        <v>152</v>
      </c>
      <c r="B48" t="s">
        <v>153</v>
      </c>
      <c r="C48">
        <v>5</v>
      </c>
      <c r="D48" t="s">
        <v>31</v>
      </c>
      <c r="E48" s="10">
        <v>4.1307703829999998</v>
      </c>
      <c r="F48" s="10">
        <v>11.7720685776496</v>
      </c>
      <c r="G48" t="s">
        <v>133</v>
      </c>
    </row>
    <row r="49" spans="1:7" x14ac:dyDescent="0.25">
      <c r="A49" t="s">
        <v>152</v>
      </c>
      <c r="B49" t="s">
        <v>153</v>
      </c>
      <c r="C49">
        <v>6</v>
      </c>
      <c r="D49" t="s">
        <v>12</v>
      </c>
      <c r="E49" s="10">
        <v>3.0990000000000002</v>
      </c>
      <c r="F49" s="10">
        <v>12.171527206581199</v>
      </c>
      <c r="G49" t="s">
        <v>133</v>
      </c>
    </row>
    <row r="50" spans="1:7" x14ac:dyDescent="0.25">
      <c r="A50" t="s">
        <v>152</v>
      </c>
      <c r="B50" t="s">
        <v>153</v>
      </c>
      <c r="C50">
        <v>6</v>
      </c>
      <c r="D50" t="s">
        <v>30</v>
      </c>
      <c r="E50" s="10">
        <v>0.27918731699999999</v>
      </c>
      <c r="F50" s="10">
        <v>12.171527206581199</v>
      </c>
      <c r="G50" t="s">
        <v>133</v>
      </c>
    </row>
    <row r="51" spans="1:7" x14ac:dyDescent="0.25">
      <c r="A51" t="s">
        <v>152</v>
      </c>
      <c r="B51" t="s">
        <v>153</v>
      </c>
      <c r="C51">
        <v>6</v>
      </c>
      <c r="D51" t="s">
        <v>103</v>
      </c>
      <c r="E51" s="10">
        <v>0</v>
      </c>
      <c r="F51" s="10">
        <v>12.171527206581199</v>
      </c>
      <c r="G51" t="s">
        <v>133</v>
      </c>
    </row>
    <row r="52" spans="1:7" x14ac:dyDescent="0.25">
      <c r="A52" t="s">
        <v>152</v>
      </c>
      <c r="B52" t="s">
        <v>153</v>
      </c>
      <c r="C52">
        <v>6</v>
      </c>
      <c r="D52" t="s">
        <v>27</v>
      </c>
      <c r="E52" s="10">
        <v>4.7153292479999998</v>
      </c>
      <c r="F52" s="10">
        <v>12.171527206581199</v>
      </c>
      <c r="G52" t="s">
        <v>133</v>
      </c>
    </row>
    <row r="53" spans="1:7" x14ac:dyDescent="0.25">
      <c r="A53" t="s">
        <v>152</v>
      </c>
      <c r="B53" t="s">
        <v>153</v>
      </c>
      <c r="C53">
        <v>6</v>
      </c>
      <c r="D53" t="s">
        <v>28</v>
      </c>
      <c r="E53" s="10">
        <v>2.0000000010000001</v>
      </c>
      <c r="F53" s="10">
        <v>12.171527206581199</v>
      </c>
      <c r="G53" t="s">
        <v>133</v>
      </c>
    </row>
    <row r="54" spans="1:7" x14ac:dyDescent="0.25">
      <c r="A54" t="s">
        <v>152</v>
      </c>
      <c r="B54" t="s">
        <v>153</v>
      </c>
      <c r="C54">
        <v>6</v>
      </c>
      <c r="D54" t="s">
        <v>32</v>
      </c>
      <c r="E54" s="10">
        <v>0.23399211164516101</v>
      </c>
      <c r="F54" s="10">
        <v>12.171527206581199</v>
      </c>
      <c r="G54" t="s">
        <v>133</v>
      </c>
    </row>
    <row r="55" spans="1:7" x14ac:dyDescent="0.25">
      <c r="A55" t="s">
        <v>152</v>
      </c>
      <c r="B55" t="s">
        <v>153</v>
      </c>
      <c r="C55">
        <v>6</v>
      </c>
      <c r="D55" t="s">
        <v>31</v>
      </c>
      <c r="E55" s="10">
        <v>3.6899210130000002</v>
      </c>
      <c r="F55" s="10">
        <v>12.171527206581199</v>
      </c>
      <c r="G55" t="s">
        <v>133</v>
      </c>
    </row>
    <row r="56" spans="1:7" x14ac:dyDescent="0.25">
      <c r="A56" t="s">
        <v>152</v>
      </c>
      <c r="B56" t="s">
        <v>153</v>
      </c>
      <c r="C56">
        <v>7</v>
      </c>
      <c r="D56" t="s">
        <v>12</v>
      </c>
      <c r="E56" s="10">
        <v>3.1190000000000002</v>
      </c>
      <c r="F56" s="10">
        <v>12.8542941294508</v>
      </c>
      <c r="G56" t="s">
        <v>133</v>
      </c>
    </row>
    <row r="57" spans="1:7" x14ac:dyDescent="0.25">
      <c r="A57" t="s">
        <v>152</v>
      </c>
      <c r="B57" t="s">
        <v>153</v>
      </c>
      <c r="C57">
        <v>7</v>
      </c>
      <c r="D57" t="s">
        <v>30</v>
      </c>
      <c r="E57" s="10">
        <v>0.27918731699999999</v>
      </c>
      <c r="F57" s="10">
        <v>12.8542941294508</v>
      </c>
      <c r="G57" t="s">
        <v>133</v>
      </c>
    </row>
    <row r="58" spans="1:7" x14ac:dyDescent="0.25">
      <c r="A58" t="s">
        <v>152</v>
      </c>
      <c r="B58" t="s">
        <v>153</v>
      </c>
      <c r="C58">
        <v>7</v>
      </c>
      <c r="D58" t="s">
        <v>103</v>
      </c>
      <c r="E58" s="10">
        <v>0</v>
      </c>
      <c r="F58" s="10">
        <v>12.8542941294508</v>
      </c>
      <c r="G58" t="s">
        <v>133</v>
      </c>
    </row>
    <row r="59" spans="1:7" x14ac:dyDescent="0.25">
      <c r="A59" t="s">
        <v>152</v>
      </c>
      <c r="B59" t="s">
        <v>153</v>
      </c>
      <c r="C59">
        <v>7</v>
      </c>
      <c r="D59" t="s">
        <v>27</v>
      </c>
      <c r="E59" s="10">
        <v>5.7849548750000004</v>
      </c>
      <c r="F59" s="10">
        <v>12.8542941294508</v>
      </c>
      <c r="G59" t="s">
        <v>133</v>
      </c>
    </row>
    <row r="60" spans="1:7" x14ac:dyDescent="0.25">
      <c r="A60" t="s">
        <v>152</v>
      </c>
      <c r="B60" t="s">
        <v>153</v>
      </c>
      <c r="C60">
        <v>7</v>
      </c>
      <c r="D60" t="s">
        <v>28</v>
      </c>
      <c r="E60" s="10">
        <v>2.0000000010000001</v>
      </c>
      <c r="F60" s="10">
        <v>12.8542941294508</v>
      </c>
      <c r="G60" t="s">
        <v>133</v>
      </c>
    </row>
    <row r="61" spans="1:7" x14ac:dyDescent="0.25">
      <c r="A61" t="s">
        <v>152</v>
      </c>
      <c r="B61" t="s">
        <v>153</v>
      </c>
      <c r="C61">
        <v>7</v>
      </c>
      <c r="D61" t="s">
        <v>32</v>
      </c>
      <c r="E61" s="10">
        <v>0.93601600722580602</v>
      </c>
      <c r="F61" s="10">
        <v>12.8542941294508</v>
      </c>
      <c r="G61" t="s">
        <v>133</v>
      </c>
    </row>
    <row r="62" spans="1:7" x14ac:dyDescent="0.25">
      <c r="A62" t="s">
        <v>152</v>
      </c>
      <c r="B62" t="s">
        <v>153</v>
      </c>
      <c r="C62">
        <v>7</v>
      </c>
      <c r="D62" t="s">
        <v>31</v>
      </c>
      <c r="E62" s="10">
        <v>2.0227916060000002</v>
      </c>
      <c r="F62" s="10">
        <v>12.8542941294508</v>
      </c>
      <c r="G62" t="s">
        <v>133</v>
      </c>
    </row>
    <row r="63" spans="1:7" x14ac:dyDescent="0.25">
      <c r="A63" t="s">
        <v>152</v>
      </c>
      <c r="B63" t="s">
        <v>153</v>
      </c>
      <c r="C63">
        <v>8</v>
      </c>
      <c r="D63" t="s">
        <v>12</v>
      </c>
      <c r="E63" s="10">
        <v>3.1190000000000002</v>
      </c>
      <c r="F63" s="10">
        <v>13.756941646506</v>
      </c>
      <c r="G63" t="s">
        <v>133</v>
      </c>
    </row>
    <row r="64" spans="1:7" x14ac:dyDescent="0.25">
      <c r="A64" t="s">
        <v>152</v>
      </c>
      <c r="B64" t="s">
        <v>153</v>
      </c>
      <c r="C64">
        <v>8</v>
      </c>
      <c r="D64" t="s">
        <v>30</v>
      </c>
      <c r="E64" s="10">
        <v>0.27918731699999999</v>
      </c>
      <c r="F64" s="10">
        <v>13.756941646506</v>
      </c>
      <c r="G64" t="s">
        <v>133</v>
      </c>
    </row>
    <row r="65" spans="1:7" x14ac:dyDescent="0.25">
      <c r="A65" t="s">
        <v>152</v>
      </c>
      <c r="B65" t="s">
        <v>153</v>
      </c>
      <c r="C65">
        <v>8</v>
      </c>
      <c r="D65" t="s">
        <v>103</v>
      </c>
      <c r="E65" s="10">
        <v>0</v>
      </c>
      <c r="F65" s="10">
        <v>13.756941646506</v>
      </c>
      <c r="G65" t="s">
        <v>133</v>
      </c>
    </row>
    <row r="66" spans="1:7" x14ac:dyDescent="0.25">
      <c r="A66" t="s">
        <v>152</v>
      </c>
      <c r="B66" t="s">
        <v>153</v>
      </c>
      <c r="C66">
        <v>8</v>
      </c>
      <c r="D66" t="s">
        <v>27</v>
      </c>
      <c r="E66" s="10">
        <v>5.7849548750000004</v>
      </c>
      <c r="F66" s="10">
        <v>13.756941646506</v>
      </c>
      <c r="G66" t="s">
        <v>133</v>
      </c>
    </row>
    <row r="67" spans="1:7" x14ac:dyDescent="0.25">
      <c r="A67" t="s">
        <v>152</v>
      </c>
      <c r="B67" t="s">
        <v>153</v>
      </c>
      <c r="C67">
        <v>8</v>
      </c>
      <c r="D67" t="s">
        <v>28</v>
      </c>
      <c r="E67" s="10">
        <v>2.0000000010000001</v>
      </c>
      <c r="F67" s="10">
        <v>13.756941646506</v>
      </c>
      <c r="G67" t="s">
        <v>133</v>
      </c>
    </row>
    <row r="68" spans="1:7" x14ac:dyDescent="0.25">
      <c r="A68" t="s">
        <v>152</v>
      </c>
      <c r="B68" t="s">
        <v>153</v>
      </c>
      <c r="C68">
        <v>8</v>
      </c>
      <c r="D68" t="s">
        <v>32</v>
      </c>
      <c r="E68" s="10">
        <v>2.3857122711935501</v>
      </c>
      <c r="F68" s="10">
        <v>13.756941646506</v>
      </c>
      <c r="G68" t="s">
        <v>133</v>
      </c>
    </row>
    <row r="69" spans="1:7" x14ac:dyDescent="0.25">
      <c r="A69" t="s">
        <v>152</v>
      </c>
      <c r="B69" t="s">
        <v>153</v>
      </c>
      <c r="C69">
        <v>8</v>
      </c>
      <c r="D69" t="s">
        <v>31</v>
      </c>
      <c r="E69" s="10">
        <v>0.78132893599999997</v>
      </c>
      <c r="F69" s="10">
        <v>13.756941646506</v>
      </c>
      <c r="G69" t="s">
        <v>133</v>
      </c>
    </row>
    <row r="70" spans="1:7" x14ac:dyDescent="0.25">
      <c r="A70" t="s">
        <v>152</v>
      </c>
      <c r="B70" t="s">
        <v>153</v>
      </c>
      <c r="C70">
        <v>9</v>
      </c>
      <c r="D70" t="s">
        <v>12</v>
      </c>
      <c r="E70" s="10">
        <v>3.0990000000000002</v>
      </c>
      <c r="F70" s="10">
        <v>14.709795788187099</v>
      </c>
      <c r="G70" t="s">
        <v>133</v>
      </c>
    </row>
    <row r="71" spans="1:7" x14ac:dyDescent="0.25">
      <c r="A71" t="s">
        <v>152</v>
      </c>
      <c r="B71" t="s">
        <v>153</v>
      </c>
      <c r="C71">
        <v>9</v>
      </c>
      <c r="D71" t="s">
        <v>30</v>
      </c>
      <c r="E71" s="10">
        <v>0.27918731699999999</v>
      </c>
      <c r="F71" s="10">
        <v>14.709795788187099</v>
      </c>
      <c r="G71" t="s">
        <v>133</v>
      </c>
    </row>
    <row r="72" spans="1:7" x14ac:dyDescent="0.25">
      <c r="A72" t="s">
        <v>152</v>
      </c>
      <c r="B72" t="s">
        <v>153</v>
      </c>
      <c r="C72">
        <v>9</v>
      </c>
      <c r="D72" t="s">
        <v>103</v>
      </c>
      <c r="E72" s="10">
        <v>0</v>
      </c>
      <c r="F72" s="10">
        <v>14.709795788187099</v>
      </c>
      <c r="G72" t="s">
        <v>133</v>
      </c>
    </row>
    <row r="73" spans="1:7" x14ac:dyDescent="0.25">
      <c r="A73" t="s">
        <v>152</v>
      </c>
      <c r="B73" t="s">
        <v>153</v>
      </c>
      <c r="C73">
        <v>9</v>
      </c>
      <c r="D73" t="s">
        <v>27</v>
      </c>
      <c r="E73" s="10">
        <v>5.1815207049999996</v>
      </c>
      <c r="F73" s="10">
        <v>14.709795788187099</v>
      </c>
      <c r="G73" t="s">
        <v>133</v>
      </c>
    </row>
    <row r="74" spans="1:7" x14ac:dyDescent="0.25">
      <c r="A74" t="s">
        <v>152</v>
      </c>
      <c r="B74" t="s">
        <v>153</v>
      </c>
      <c r="C74">
        <v>9</v>
      </c>
      <c r="D74" t="s">
        <v>28</v>
      </c>
      <c r="E74" s="10">
        <v>2.0000000010000001</v>
      </c>
      <c r="F74" s="10">
        <v>14.709795788187099</v>
      </c>
      <c r="G74" t="s">
        <v>133</v>
      </c>
    </row>
    <row r="75" spans="1:7" x14ac:dyDescent="0.25">
      <c r="A75" t="s">
        <v>152</v>
      </c>
      <c r="B75" t="s">
        <v>153</v>
      </c>
      <c r="C75">
        <v>9</v>
      </c>
      <c r="D75" t="s">
        <v>32</v>
      </c>
      <c r="E75" s="10">
        <v>6.3007717264193497</v>
      </c>
      <c r="F75" s="10">
        <v>14.709795788187099</v>
      </c>
      <c r="G75" t="s">
        <v>133</v>
      </c>
    </row>
    <row r="76" spans="1:7" x14ac:dyDescent="0.25">
      <c r="A76" t="s">
        <v>152</v>
      </c>
      <c r="B76" t="s">
        <v>153</v>
      </c>
      <c r="C76">
        <v>9</v>
      </c>
      <c r="D76" t="s">
        <v>31</v>
      </c>
      <c r="E76" s="10">
        <v>0.57722691599999998</v>
      </c>
      <c r="F76" s="10">
        <v>14.709795788187099</v>
      </c>
      <c r="G76" t="s">
        <v>133</v>
      </c>
    </row>
    <row r="77" spans="1:7" x14ac:dyDescent="0.25">
      <c r="A77" t="s">
        <v>152</v>
      </c>
      <c r="B77" t="s">
        <v>153</v>
      </c>
      <c r="C77">
        <v>10</v>
      </c>
      <c r="D77" t="s">
        <v>12</v>
      </c>
      <c r="E77" s="10">
        <v>3.0990000000000002</v>
      </c>
      <c r="F77" s="10">
        <v>15.240069820415201</v>
      </c>
      <c r="G77" t="s">
        <v>133</v>
      </c>
    </row>
    <row r="78" spans="1:7" x14ac:dyDescent="0.25">
      <c r="A78" t="s">
        <v>152</v>
      </c>
      <c r="B78" t="s">
        <v>153</v>
      </c>
      <c r="C78">
        <v>10</v>
      </c>
      <c r="D78" t="s">
        <v>30</v>
      </c>
      <c r="E78" s="10">
        <v>0.27918731699999999</v>
      </c>
      <c r="F78" s="10">
        <v>15.240069820415201</v>
      </c>
      <c r="G78" t="s">
        <v>133</v>
      </c>
    </row>
    <row r="79" spans="1:7" x14ac:dyDescent="0.25">
      <c r="A79" t="s">
        <v>152</v>
      </c>
      <c r="B79" t="s">
        <v>153</v>
      </c>
      <c r="C79">
        <v>10</v>
      </c>
      <c r="D79" t="s">
        <v>103</v>
      </c>
      <c r="E79" s="10">
        <v>0</v>
      </c>
      <c r="F79" s="10">
        <v>15.240069820415201</v>
      </c>
      <c r="G79" t="s">
        <v>133</v>
      </c>
    </row>
    <row r="80" spans="1:7" x14ac:dyDescent="0.25">
      <c r="A80" t="s">
        <v>152</v>
      </c>
      <c r="B80" t="s">
        <v>153</v>
      </c>
      <c r="C80">
        <v>10</v>
      </c>
      <c r="D80" t="s">
        <v>27</v>
      </c>
      <c r="E80" s="10">
        <v>2.9058117029999999</v>
      </c>
      <c r="F80" s="10">
        <v>15.240069820415201</v>
      </c>
      <c r="G80" t="s">
        <v>133</v>
      </c>
    </row>
    <row r="81" spans="1:7" x14ac:dyDescent="0.25">
      <c r="A81" t="s">
        <v>152</v>
      </c>
      <c r="B81" t="s">
        <v>153</v>
      </c>
      <c r="C81">
        <v>10</v>
      </c>
      <c r="D81" t="s">
        <v>28</v>
      </c>
      <c r="E81" s="10">
        <v>2.0000000010000001</v>
      </c>
      <c r="F81" s="10">
        <v>15.240069820415201</v>
      </c>
      <c r="G81" t="s">
        <v>133</v>
      </c>
    </row>
    <row r="82" spans="1:7" x14ac:dyDescent="0.25">
      <c r="A82" t="s">
        <v>152</v>
      </c>
      <c r="B82" t="s">
        <v>153</v>
      </c>
      <c r="C82">
        <v>10</v>
      </c>
      <c r="D82" t="s">
        <v>32</v>
      </c>
      <c r="E82" s="10">
        <v>9.58774515180645</v>
      </c>
      <c r="F82" s="10">
        <v>15.240069820415201</v>
      </c>
      <c r="G82" t="s">
        <v>133</v>
      </c>
    </row>
    <row r="83" spans="1:7" x14ac:dyDescent="0.25">
      <c r="A83" t="s">
        <v>152</v>
      </c>
      <c r="B83" t="s">
        <v>153</v>
      </c>
      <c r="C83">
        <v>10</v>
      </c>
      <c r="D83" t="s">
        <v>31</v>
      </c>
      <c r="E83" s="10">
        <v>0.75665346300000003</v>
      </c>
      <c r="F83" s="10">
        <v>15.240069820415201</v>
      </c>
      <c r="G83" t="s">
        <v>133</v>
      </c>
    </row>
    <row r="84" spans="1:7" x14ac:dyDescent="0.25">
      <c r="A84" t="s">
        <v>152</v>
      </c>
      <c r="B84" t="s">
        <v>153</v>
      </c>
      <c r="C84">
        <v>11</v>
      </c>
      <c r="D84" t="s">
        <v>12</v>
      </c>
      <c r="E84" s="10">
        <v>2.9880809151799999</v>
      </c>
      <c r="F84" s="10">
        <v>15.783843614491101</v>
      </c>
      <c r="G84" t="s">
        <v>133</v>
      </c>
    </row>
    <row r="85" spans="1:7" x14ac:dyDescent="0.25">
      <c r="A85" t="s">
        <v>152</v>
      </c>
      <c r="B85" t="s">
        <v>153</v>
      </c>
      <c r="C85">
        <v>11</v>
      </c>
      <c r="D85" t="s">
        <v>30</v>
      </c>
      <c r="E85" s="10">
        <v>0.27918731699999999</v>
      </c>
      <c r="F85" s="10">
        <v>15.783843614491101</v>
      </c>
      <c r="G85" t="s">
        <v>133</v>
      </c>
    </row>
    <row r="86" spans="1:7" x14ac:dyDescent="0.25">
      <c r="A86" t="s">
        <v>152</v>
      </c>
      <c r="B86" t="s">
        <v>153</v>
      </c>
      <c r="C86">
        <v>11</v>
      </c>
      <c r="D86" t="s">
        <v>103</v>
      </c>
      <c r="E86" s="10">
        <v>0</v>
      </c>
      <c r="F86" s="10">
        <v>15.783843614491101</v>
      </c>
      <c r="G86" t="s">
        <v>133</v>
      </c>
    </row>
    <row r="87" spans="1:7" x14ac:dyDescent="0.25">
      <c r="A87" t="s">
        <v>152</v>
      </c>
      <c r="B87" t="s">
        <v>153</v>
      </c>
      <c r="C87">
        <v>11</v>
      </c>
      <c r="D87" t="s">
        <v>27</v>
      </c>
      <c r="E87" s="10">
        <v>1.02752</v>
      </c>
      <c r="F87" s="10">
        <v>15.783843614491101</v>
      </c>
      <c r="G87" t="s">
        <v>133</v>
      </c>
    </row>
    <row r="88" spans="1:7" x14ac:dyDescent="0.25">
      <c r="A88" t="s">
        <v>152</v>
      </c>
      <c r="B88" t="s">
        <v>153</v>
      </c>
      <c r="C88">
        <v>11</v>
      </c>
      <c r="D88" t="s">
        <v>28</v>
      </c>
      <c r="E88" s="10">
        <v>2.0000000010000001</v>
      </c>
      <c r="F88" s="10">
        <v>15.783843614491101</v>
      </c>
      <c r="G88" t="s">
        <v>133</v>
      </c>
    </row>
    <row r="89" spans="1:7" x14ac:dyDescent="0.25">
      <c r="A89" t="s">
        <v>152</v>
      </c>
      <c r="B89" t="s">
        <v>153</v>
      </c>
      <c r="C89">
        <v>11</v>
      </c>
      <c r="D89" t="s">
        <v>32</v>
      </c>
      <c r="E89" s="10">
        <v>11.2778653355161</v>
      </c>
      <c r="F89" s="10">
        <v>15.783843614491101</v>
      </c>
      <c r="G89" t="s">
        <v>133</v>
      </c>
    </row>
    <row r="90" spans="1:7" x14ac:dyDescent="0.25">
      <c r="A90" t="s">
        <v>152</v>
      </c>
      <c r="B90" t="s">
        <v>153</v>
      </c>
      <c r="C90">
        <v>11</v>
      </c>
      <c r="D90" t="s">
        <v>31</v>
      </c>
      <c r="E90" s="10">
        <v>1.2945959709999999</v>
      </c>
      <c r="F90" s="10">
        <v>15.783843614491101</v>
      </c>
      <c r="G90" t="s">
        <v>133</v>
      </c>
    </row>
    <row r="91" spans="1:7" x14ac:dyDescent="0.25">
      <c r="A91" t="s">
        <v>152</v>
      </c>
      <c r="B91" t="s">
        <v>153</v>
      </c>
      <c r="C91">
        <v>12</v>
      </c>
      <c r="D91" t="s">
        <v>12</v>
      </c>
      <c r="E91" s="10">
        <v>2.9049999999999998</v>
      </c>
      <c r="F91" s="10">
        <v>15.724514560917401</v>
      </c>
      <c r="G91" t="s">
        <v>133</v>
      </c>
    </row>
    <row r="92" spans="1:7" x14ac:dyDescent="0.25">
      <c r="A92" t="s">
        <v>152</v>
      </c>
      <c r="B92" t="s">
        <v>153</v>
      </c>
      <c r="C92">
        <v>12</v>
      </c>
      <c r="D92" t="s">
        <v>30</v>
      </c>
      <c r="E92" s="10">
        <v>0.27435495900000001</v>
      </c>
      <c r="F92" s="10">
        <v>15.724514560917401</v>
      </c>
      <c r="G92" t="s">
        <v>133</v>
      </c>
    </row>
    <row r="93" spans="1:7" x14ac:dyDescent="0.25">
      <c r="A93" t="s">
        <v>152</v>
      </c>
      <c r="B93" t="s">
        <v>153</v>
      </c>
      <c r="C93">
        <v>12</v>
      </c>
      <c r="D93" t="s">
        <v>103</v>
      </c>
      <c r="E93" s="10">
        <v>0</v>
      </c>
      <c r="F93" s="10">
        <v>15.724514560917401</v>
      </c>
      <c r="G93" t="s">
        <v>133</v>
      </c>
    </row>
    <row r="94" spans="1:7" x14ac:dyDescent="0.25">
      <c r="A94" t="s">
        <v>152</v>
      </c>
      <c r="B94" t="s">
        <v>153</v>
      </c>
      <c r="C94">
        <v>12</v>
      </c>
      <c r="D94" t="s">
        <v>27</v>
      </c>
      <c r="E94" s="10">
        <v>1.02752</v>
      </c>
      <c r="F94" s="10">
        <v>15.724514560917401</v>
      </c>
      <c r="G94" t="s">
        <v>133</v>
      </c>
    </row>
    <row r="95" spans="1:7" x14ac:dyDescent="0.25">
      <c r="A95" t="s">
        <v>152</v>
      </c>
      <c r="B95" t="s">
        <v>153</v>
      </c>
      <c r="C95">
        <v>12</v>
      </c>
      <c r="D95" t="s">
        <v>28</v>
      </c>
      <c r="E95" s="10">
        <v>0.69466043109999998</v>
      </c>
      <c r="F95" s="10">
        <v>15.724514560917401</v>
      </c>
      <c r="G95" t="s">
        <v>133</v>
      </c>
    </row>
    <row r="96" spans="1:7" x14ac:dyDescent="0.25">
      <c r="A96" t="s">
        <v>152</v>
      </c>
      <c r="B96" t="s">
        <v>153</v>
      </c>
      <c r="C96">
        <v>12</v>
      </c>
      <c r="D96" t="s">
        <v>32</v>
      </c>
      <c r="E96" s="10">
        <v>12.6711861686452</v>
      </c>
      <c r="F96" s="10">
        <v>15.724514560917401</v>
      </c>
      <c r="G96" t="s">
        <v>133</v>
      </c>
    </row>
    <row r="97" spans="1:7" x14ac:dyDescent="0.25">
      <c r="A97" t="s">
        <v>152</v>
      </c>
      <c r="B97" t="s">
        <v>153</v>
      </c>
      <c r="C97">
        <v>12</v>
      </c>
      <c r="D97" t="s">
        <v>31</v>
      </c>
      <c r="E97" s="10">
        <v>0.96237902500000005</v>
      </c>
      <c r="F97" s="10">
        <v>15.724514560917401</v>
      </c>
      <c r="G97" t="s">
        <v>133</v>
      </c>
    </row>
    <row r="98" spans="1:7" x14ac:dyDescent="0.25">
      <c r="A98" t="s">
        <v>152</v>
      </c>
      <c r="B98" t="s">
        <v>153</v>
      </c>
      <c r="C98">
        <v>13</v>
      </c>
      <c r="D98" t="s">
        <v>12</v>
      </c>
      <c r="E98" s="10">
        <v>2.9049999999999998</v>
      </c>
      <c r="F98" s="10">
        <v>13.675990622296201</v>
      </c>
      <c r="G98" t="s">
        <v>133</v>
      </c>
    </row>
    <row r="99" spans="1:7" x14ac:dyDescent="0.25">
      <c r="A99" t="s">
        <v>152</v>
      </c>
      <c r="B99" t="s">
        <v>153</v>
      </c>
      <c r="C99">
        <v>13</v>
      </c>
      <c r="D99" t="s">
        <v>30</v>
      </c>
      <c r="E99" s="10">
        <v>9.0466239999999996E-3</v>
      </c>
      <c r="F99" s="10">
        <v>13.675990622296201</v>
      </c>
      <c r="G99" t="s">
        <v>133</v>
      </c>
    </row>
    <row r="100" spans="1:7" x14ac:dyDescent="0.25">
      <c r="A100" t="s">
        <v>152</v>
      </c>
      <c r="B100" t="s">
        <v>153</v>
      </c>
      <c r="C100">
        <v>13</v>
      </c>
      <c r="D100" t="s">
        <v>103</v>
      </c>
      <c r="E100" s="10">
        <v>0</v>
      </c>
      <c r="F100" s="10">
        <v>13.675990622296201</v>
      </c>
      <c r="G100" t="s">
        <v>133</v>
      </c>
    </row>
    <row r="101" spans="1:7" x14ac:dyDescent="0.25">
      <c r="A101" t="s">
        <v>152</v>
      </c>
      <c r="B101" t="s">
        <v>153</v>
      </c>
      <c r="C101">
        <v>13</v>
      </c>
      <c r="D101" t="s">
        <v>27</v>
      </c>
      <c r="E101" s="10">
        <v>1.02752</v>
      </c>
      <c r="F101" s="10">
        <v>13.675990622296201</v>
      </c>
      <c r="G101" t="s">
        <v>133</v>
      </c>
    </row>
    <row r="102" spans="1:7" x14ac:dyDescent="0.25">
      <c r="A102" t="s">
        <v>152</v>
      </c>
      <c r="B102" t="s">
        <v>153</v>
      </c>
      <c r="C102">
        <v>13</v>
      </c>
      <c r="D102" t="s">
        <v>28</v>
      </c>
      <c r="E102" s="10">
        <v>0</v>
      </c>
      <c r="F102" s="10">
        <v>13.675990622296201</v>
      </c>
      <c r="G102" t="s">
        <v>133</v>
      </c>
    </row>
    <row r="103" spans="1:7" x14ac:dyDescent="0.25">
      <c r="A103" t="s">
        <v>152</v>
      </c>
      <c r="B103" t="s">
        <v>153</v>
      </c>
      <c r="C103">
        <v>13</v>
      </c>
      <c r="D103" t="s">
        <v>32</v>
      </c>
      <c r="E103" s="10">
        <v>11.4517717129032</v>
      </c>
      <c r="F103" s="10">
        <v>13.675990622296201</v>
      </c>
      <c r="G103" t="s">
        <v>133</v>
      </c>
    </row>
    <row r="104" spans="1:7" x14ac:dyDescent="0.25">
      <c r="A104" t="s">
        <v>152</v>
      </c>
      <c r="B104" t="s">
        <v>153</v>
      </c>
      <c r="C104">
        <v>13</v>
      </c>
      <c r="D104" t="s">
        <v>31</v>
      </c>
      <c r="E104" s="10">
        <v>0.339197998</v>
      </c>
      <c r="F104" s="10">
        <v>13.675990622296201</v>
      </c>
      <c r="G104" t="s">
        <v>133</v>
      </c>
    </row>
    <row r="105" spans="1:7" x14ac:dyDescent="0.25">
      <c r="A105" t="s">
        <v>152</v>
      </c>
      <c r="B105" t="s">
        <v>153</v>
      </c>
      <c r="C105">
        <v>14</v>
      </c>
      <c r="D105" t="s">
        <v>12</v>
      </c>
      <c r="E105" s="10">
        <v>2.9049999999999998</v>
      </c>
      <c r="F105" s="10">
        <v>13.390884759007101</v>
      </c>
      <c r="G105" t="s">
        <v>133</v>
      </c>
    </row>
    <row r="106" spans="1:7" x14ac:dyDescent="0.25">
      <c r="A106" t="s">
        <v>152</v>
      </c>
      <c r="B106" t="s">
        <v>153</v>
      </c>
      <c r="C106">
        <v>14</v>
      </c>
      <c r="D106" t="s">
        <v>30</v>
      </c>
      <c r="E106" s="10">
        <v>9.0466239999999996E-3</v>
      </c>
      <c r="F106" s="10">
        <v>13.390884759007101</v>
      </c>
      <c r="G106" t="s">
        <v>133</v>
      </c>
    </row>
    <row r="107" spans="1:7" x14ac:dyDescent="0.25">
      <c r="A107" t="s">
        <v>152</v>
      </c>
      <c r="B107" t="s">
        <v>153</v>
      </c>
      <c r="C107">
        <v>14</v>
      </c>
      <c r="D107" t="s">
        <v>103</v>
      </c>
      <c r="E107" s="10">
        <v>0</v>
      </c>
      <c r="F107" s="10">
        <v>13.390884759007101</v>
      </c>
      <c r="G107" t="s">
        <v>133</v>
      </c>
    </row>
    <row r="108" spans="1:7" x14ac:dyDescent="0.25">
      <c r="A108" t="s">
        <v>152</v>
      </c>
      <c r="B108" t="s">
        <v>153</v>
      </c>
      <c r="C108">
        <v>14</v>
      </c>
      <c r="D108" t="s">
        <v>27</v>
      </c>
      <c r="E108" s="10">
        <v>1.02752</v>
      </c>
      <c r="F108" s="10">
        <v>13.390884759007101</v>
      </c>
      <c r="G108" t="s">
        <v>133</v>
      </c>
    </row>
    <row r="109" spans="1:7" x14ac:dyDescent="0.25">
      <c r="A109" t="s">
        <v>152</v>
      </c>
      <c r="B109" t="s">
        <v>153</v>
      </c>
      <c r="C109">
        <v>14</v>
      </c>
      <c r="D109" t="s">
        <v>28</v>
      </c>
      <c r="E109" s="10">
        <v>0</v>
      </c>
      <c r="F109" s="10">
        <v>13.390884759007101</v>
      </c>
      <c r="G109" t="s">
        <v>133</v>
      </c>
    </row>
    <row r="110" spans="1:7" x14ac:dyDescent="0.25">
      <c r="A110" t="s">
        <v>152</v>
      </c>
      <c r="B110" t="s">
        <v>153</v>
      </c>
      <c r="C110">
        <v>14</v>
      </c>
      <c r="D110" t="s">
        <v>32</v>
      </c>
      <c r="E110" s="10">
        <v>10.733814792774201</v>
      </c>
      <c r="F110" s="10">
        <v>13.390884759007101</v>
      </c>
      <c r="G110" t="s">
        <v>133</v>
      </c>
    </row>
    <row r="111" spans="1:7" x14ac:dyDescent="0.25">
      <c r="A111" t="s">
        <v>152</v>
      </c>
      <c r="B111" t="s">
        <v>153</v>
      </c>
      <c r="C111">
        <v>14</v>
      </c>
      <c r="D111" t="s">
        <v>31</v>
      </c>
      <c r="E111" s="10">
        <v>0.44563383899999998</v>
      </c>
      <c r="F111" s="10">
        <v>13.390884759007101</v>
      </c>
      <c r="G111" t="s">
        <v>133</v>
      </c>
    </row>
    <row r="112" spans="1:7" x14ac:dyDescent="0.25">
      <c r="A112" t="s">
        <v>152</v>
      </c>
      <c r="B112" t="s">
        <v>153</v>
      </c>
      <c r="C112">
        <v>15</v>
      </c>
      <c r="D112" t="s">
        <v>12</v>
      </c>
      <c r="E112" s="10">
        <v>2.9049999999999998</v>
      </c>
      <c r="F112" s="10">
        <v>13.069902881453</v>
      </c>
      <c r="G112" t="s">
        <v>133</v>
      </c>
    </row>
    <row r="113" spans="1:7" x14ac:dyDescent="0.25">
      <c r="A113" t="s">
        <v>152</v>
      </c>
      <c r="B113" t="s">
        <v>153</v>
      </c>
      <c r="C113">
        <v>15</v>
      </c>
      <c r="D113" t="s">
        <v>30</v>
      </c>
      <c r="E113" s="10">
        <v>9.0466239999999996E-3</v>
      </c>
      <c r="F113" s="10">
        <v>13.069902881453</v>
      </c>
      <c r="G113" t="s">
        <v>133</v>
      </c>
    </row>
    <row r="114" spans="1:7" x14ac:dyDescent="0.25">
      <c r="A114" t="s">
        <v>152</v>
      </c>
      <c r="B114" t="s">
        <v>153</v>
      </c>
      <c r="C114">
        <v>15</v>
      </c>
      <c r="D114" t="s">
        <v>103</v>
      </c>
      <c r="E114" s="10">
        <v>0</v>
      </c>
      <c r="F114" s="10">
        <v>13.069902881453</v>
      </c>
      <c r="G114" t="s">
        <v>133</v>
      </c>
    </row>
    <row r="115" spans="1:7" x14ac:dyDescent="0.25">
      <c r="A115" t="s">
        <v>152</v>
      </c>
      <c r="B115" t="s">
        <v>153</v>
      </c>
      <c r="C115">
        <v>15</v>
      </c>
      <c r="D115" t="s">
        <v>27</v>
      </c>
      <c r="E115" s="10">
        <v>1.02752</v>
      </c>
      <c r="F115" s="10">
        <v>13.069902881453</v>
      </c>
      <c r="G115" t="s">
        <v>133</v>
      </c>
    </row>
    <row r="116" spans="1:7" x14ac:dyDescent="0.25">
      <c r="A116" t="s">
        <v>152</v>
      </c>
      <c r="B116" t="s">
        <v>153</v>
      </c>
      <c r="C116">
        <v>15</v>
      </c>
      <c r="D116" t="s">
        <v>28</v>
      </c>
      <c r="E116" s="10">
        <v>0</v>
      </c>
      <c r="F116" s="10">
        <v>13.069902881453</v>
      </c>
      <c r="G116" t="s">
        <v>133</v>
      </c>
    </row>
    <row r="117" spans="1:7" x14ac:dyDescent="0.25">
      <c r="A117" t="s">
        <v>152</v>
      </c>
      <c r="B117" t="s">
        <v>153</v>
      </c>
      <c r="C117">
        <v>15</v>
      </c>
      <c r="D117" t="s">
        <v>32</v>
      </c>
      <c r="E117" s="10">
        <v>9.4623598072903192</v>
      </c>
      <c r="F117" s="10">
        <v>13.069902881453</v>
      </c>
      <c r="G117" t="s">
        <v>133</v>
      </c>
    </row>
    <row r="118" spans="1:7" x14ac:dyDescent="0.25">
      <c r="A118" t="s">
        <v>152</v>
      </c>
      <c r="B118" t="s">
        <v>153</v>
      </c>
      <c r="C118">
        <v>15</v>
      </c>
      <c r="D118" t="s">
        <v>31</v>
      </c>
      <c r="E118" s="10">
        <v>1.182942333</v>
      </c>
      <c r="F118" s="10">
        <v>13.069902881453</v>
      </c>
      <c r="G118" t="s">
        <v>133</v>
      </c>
    </row>
    <row r="119" spans="1:7" x14ac:dyDescent="0.25">
      <c r="A119" t="s">
        <v>152</v>
      </c>
      <c r="B119" t="s">
        <v>153</v>
      </c>
      <c r="C119">
        <v>16</v>
      </c>
      <c r="D119" t="s">
        <v>12</v>
      </c>
      <c r="E119" s="10">
        <v>2.9049999999999998</v>
      </c>
      <c r="F119" s="10">
        <v>12.5400477996804</v>
      </c>
      <c r="G119" t="s">
        <v>133</v>
      </c>
    </row>
    <row r="120" spans="1:7" x14ac:dyDescent="0.25">
      <c r="A120" t="s">
        <v>152</v>
      </c>
      <c r="B120" t="s">
        <v>153</v>
      </c>
      <c r="C120">
        <v>16</v>
      </c>
      <c r="D120" t="s">
        <v>30</v>
      </c>
      <c r="E120" s="10">
        <v>9.0466239999999996E-3</v>
      </c>
      <c r="F120" s="10">
        <v>12.5400477996804</v>
      </c>
      <c r="G120" t="s">
        <v>133</v>
      </c>
    </row>
    <row r="121" spans="1:7" x14ac:dyDescent="0.25">
      <c r="A121" t="s">
        <v>152</v>
      </c>
      <c r="B121" t="s">
        <v>153</v>
      </c>
      <c r="C121">
        <v>16</v>
      </c>
      <c r="D121" t="s">
        <v>103</v>
      </c>
      <c r="E121" s="10">
        <v>0</v>
      </c>
      <c r="F121" s="10">
        <v>12.5400477996804</v>
      </c>
      <c r="G121" t="s">
        <v>133</v>
      </c>
    </row>
    <row r="122" spans="1:7" x14ac:dyDescent="0.25">
      <c r="A122" t="s">
        <v>152</v>
      </c>
      <c r="B122" t="s">
        <v>153</v>
      </c>
      <c r="C122">
        <v>16</v>
      </c>
      <c r="D122" t="s">
        <v>27</v>
      </c>
      <c r="E122" s="10">
        <v>1.02752</v>
      </c>
      <c r="F122" s="10">
        <v>12.5400477996804</v>
      </c>
      <c r="G122" t="s">
        <v>133</v>
      </c>
    </row>
    <row r="123" spans="1:7" x14ac:dyDescent="0.25">
      <c r="A123" t="s">
        <v>152</v>
      </c>
      <c r="B123" t="s">
        <v>153</v>
      </c>
      <c r="C123">
        <v>16</v>
      </c>
      <c r="D123" t="s">
        <v>28</v>
      </c>
      <c r="E123" s="10">
        <v>0</v>
      </c>
      <c r="F123" s="10">
        <v>12.5400477996804</v>
      </c>
      <c r="G123" t="s">
        <v>133</v>
      </c>
    </row>
    <row r="124" spans="1:7" x14ac:dyDescent="0.25">
      <c r="A124" t="s">
        <v>152</v>
      </c>
      <c r="B124" t="s">
        <v>153</v>
      </c>
      <c r="C124">
        <v>16</v>
      </c>
      <c r="D124" t="s">
        <v>32</v>
      </c>
      <c r="E124" s="10">
        <v>6.9520273632258096</v>
      </c>
      <c r="F124" s="10">
        <v>12.5400477996804</v>
      </c>
      <c r="G124" t="s">
        <v>133</v>
      </c>
    </row>
    <row r="125" spans="1:7" x14ac:dyDescent="0.25">
      <c r="A125" t="s">
        <v>152</v>
      </c>
      <c r="B125" t="s">
        <v>153</v>
      </c>
      <c r="C125">
        <v>16</v>
      </c>
      <c r="D125" t="s">
        <v>31</v>
      </c>
      <c r="E125" s="10">
        <v>3.0706023949999999</v>
      </c>
      <c r="F125" s="10">
        <v>12.5400477996804</v>
      </c>
      <c r="G125" t="s">
        <v>133</v>
      </c>
    </row>
    <row r="126" spans="1:7" x14ac:dyDescent="0.25">
      <c r="A126" t="s">
        <v>152</v>
      </c>
      <c r="B126" t="s">
        <v>153</v>
      </c>
      <c r="C126">
        <v>17</v>
      </c>
      <c r="D126" t="s">
        <v>12</v>
      </c>
      <c r="E126" s="10">
        <v>2.9049999999999998</v>
      </c>
      <c r="F126" s="10">
        <v>11.8475000440059</v>
      </c>
      <c r="G126" t="s">
        <v>133</v>
      </c>
    </row>
    <row r="127" spans="1:7" x14ac:dyDescent="0.25">
      <c r="A127" t="s">
        <v>152</v>
      </c>
      <c r="B127" t="s">
        <v>153</v>
      </c>
      <c r="C127">
        <v>17</v>
      </c>
      <c r="D127" t="s">
        <v>30</v>
      </c>
      <c r="E127" s="10">
        <v>9.0466239999999996E-3</v>
      </c>
      <c r="F127" s="10">
        <v>11.8475000440059</v>
      </c>
      <c r="G127" t="s">
        <v>133</v>
      </c>
    </row>
    <row r="128" spans="1:7" x14ac:dyDescent="0.25">
      <c r="A128" t="s">
        <v>152</v>
      </c>
      <c r="B128" t="s">
        <v>153</v>
      </c>
      <c r="C128">
        <v>17</v>
      </c>
      <c r="D128" t="s">
        <v>103</v>
      </c>
      <c r="E128" s="10">
        <v>0</v>
      </c>
      <c r="F128" s="10">
        <v>11.8475000440059</v>
      </c>
      <c r="G128" t="s">
        <v>133</v>
      </c>
    </row>
    <row r="129" spans="1:7" x14ac:dyDescent="0.25">
      <c r="A129" t="s">
        <v>152</v>
      </c>
      <c r="B129" t="s">
        <v>153</v>
      </c>
      <c r="C129">
        <v>17</v>
      </c>
      <c r="D129" t="s">
        <v>27</v>
      </c>
      <c r="E129" s="10">
        <v>1.02752</v>
      </c>
      <c r="F129" s="10">
        <v>11.8475000440059</v>
      </c>
      <c r="G129" t="s">
        <v>133</v>
      </c>
    </row>
    <row r="130" spans="1:7" x14ac:dyDescent="0.25">
      <c r="A130" t="s">
        <v>152</v>
      </c>
      <c r="B130" t="s">
        <v>153</v>
      </c>
      <c r="C130">
        <v>17</v>
      </c>
      <c r="D130" t="s">
        <v>28</v>
      </c>
      <c r="E130" s="10">
        <v>0</v>
      </c>
      <c r="F130" s="10">
        <v>11.8475000440059</v>
      </c>
      <c r="G130" t="s">
        <v>133</v>
      </c>
    </row>
    <row r="131" spans="1:7" x14ac:dyDescent="0.25">
      <c r="A131" t="s">
        <v>152</v>
      </c>
      <c r="B131" t="s">
        <v>153</v>
      </c>
      <c r="C131">
        <v>17</v>
      </c>
      <c r="D131" t="s">
        <v>32</v>
      </c>
      <c r="E131" s="10">
        <v>5.7068243372258101</v>
      </c>
      <c r="F131" s="10">
        <v>11.8475000440059</v>
      </c>
      <c r="G131" t="s">
        <v>133</v>
      </c>
    </row>
    <row r="132" spans="1:7" x14ac:dyDescent="0.25">
      <c r="A132" t="s">
        <v>152</v>
      </c>
      <c r="B132" t="s">
        <v>153</v>
      </c>
      <c r="C132">
        <v>17</v>
      </c>
      <c r="D132" t="s">
        <v>31</v>
      </c>
      <c r="E132" s="10">
        <v>4.7016096249999997</v>
      </c>
      <c r="F132" s="10">
        <v>11.8475000440059</v>
      </c>
      <c r="G132" t="s">
        <v>133</v>
      </c>
    </row>
    <row r="133" spans="1:7" x14ac:dyDescent="0.25">
      <c r="A133" t="s">
        <v>152</v>
      </c>
      <c r="B133" t="s">
        <v>153</v>
      </c>
      <c r="C133">
        <v>18</v>
      </c>
      <c r="D133" t="s">
        <v>12</v>
      </c>
      <c r="E133" s="10">
        <v>2.9049999999999998</v>
      </c>
      <c r="F133" s="10">
        <v>11.635357758284499</v>
      </c>
      <c r="G133" t="s">
        <v>133</v>
      </c>
    </row>
    <row r="134" spans="1:7" x14ac:dyDescent="0.25">
      <c r="A134" t="s">
        <v>152</v>
      </c>
      <c r="B134" t="s">
        <v>153</v>
      </c>
      <c r="C134">
        <v>18</v>
      </c>
      <c r="D134" t="s">
        <v>30</v>
      </c>
      <c r="E134" s="10">
        <v>9.0466239999999996E-3</v>
      </c>
      <c r="F134" s="10">
        <v>11.635357758284499</v>
      </c>
      <c r="G134" t="s">
        <v>133</v>
      </c>
    </row>
    <row r="135" spans="1:7" x14ac:dyDescent="0.25">
      <c r="A135" t="s">
        <v>152</v>
      </c>
      <c r="B135" t="s">
        <v>153</v>
      </c>
      <c r="C135">
        <v>18</v>
      </c>
      <c r="D135" t="s">
        <v>103</v>
      </c>
      <c r="E135" s="10">
        <v>0</v>
      </c>
      <c r="F135" s="10">
        <v>11.635357758284499</v>
      </c>
      <c r="G135" t="s">
        <v>133</v>
      </c>
    </row>
    <row r="136" spans="1:7" x14ac:dyDescent="0.25">
      <c r="A136" t="s">
        <v>152</v>
      </c>
      <c r="B136" t="s">
        <v>153</v>
      </c>
      <c r="C136">
        <v>18</v>
      </c>
      <c r="D136" t="s">
        <v>27</v>
      </c>
      <c r="E136" s="10">
        <v>1.02752</v>
      </c>
      <c r="F136" s="10">
        <v>11.635357758284499</v>
      </c>
      <c r="G136" t="s">
        <v>133</v>
      </c>
    </row>
    <row r="137" spans="1:7" x14ac:dyDescent="0.25">
      <c r="A137" t="s">
        <v>152</v>
      </c>
      <c r="B137" t="s">
        <v>153</v>
      </c>
      <c r="C137">
        <v>18</v>
      </c>
      <c r="D137" t="s">
        <v>28</v>
      </c>
      <c r="E137" s="10">
        <v>0</v>
      </c>
      <c r="F137" s="10">
        <v>11.635357758284499</v>
      </c>
      <c r="G137" t="s">
        <v>133</v>
      </c>
    </row>
    <row r="138" spans="1:7" x14ac:dyDescent="0.25">
      <c r="A138" t="s">
        <v>152</v>
      </c>
      <c r="B138" t="s">
        <v>153</v>
      </c>
      <c r="C138">
        <v>18</v>
      </c>
      <c r="D138" t="s">
        <v>32</v>
      </c>
      <c r="E138" s="10">
        <v>4.6710900678387102</v>
      </c>
      <c r="F138" s="10">
        <v>11.635357758284499</v>
      </c>
      <c r="G138" t="s">
        <v>133</v>
      </c>
    </row>
    <row r="139" spans="1:7" x14ac:dyDescent="0.25">
      <c r="A139" t="s">
        <v>152</v>
      </c>
      <c r="B139" t="s">
        <v>153</v>
      </c>
      <c r="C139">
        <v>18</v>
      </c>
      <c r="D139" t="s">
        <v>31</v>
      </c>
      <c r="E139" s="10">
        <v>6.192494194</v>
      </c>
      <c r="F139" s="10">
        <v>11.635357758284499</v>
      </c>
      <c r="G139" t="s">
        <v>133</v>
      </c>
    </row>
    <row r="140" spans="1:7" x14ac:dyDescent="0.25">
      <c r="A140" t="s">
        <v>152</v>
      </c>
      <c r="B140" t="s">
        <v>153</v>
      </c>
      <c r="C140">
        <v>19</v>
      </c>
      <c r="D140" t="s">
        <v>12</v>
      </c>
      <c r="E140" s="10">
        <v>3.0990000000000002</v>
      </c>
      <c r="F140" s="10">
        <v>13.347839052393599</v>
      </c>
      <c r="G140" t="s">
        <v>133</v>
      </c>
    </row>
    <row r="141" spans="1:7" x14ac:dyDescent="0.25">
      <c r="A141" t="s">
        <v>152</v>
      </c>
      <c r="B141" t="s">
        <v>153</v>
      </c>
      <c r="C141">
        <v>19</v>
      </c>
      <c r="D141" t="s">
        <v>30</v>
      </c>
      <c r="E141" s="10">
        <v>0.27918731699999999</v>
      </c>
      <c r="F141" s="10">
        <v>13.347839052393599</v>
      </c>
      <c r="G141" t="s">
        <v>133</v>
      </c>
    </row>
    <row r="142" spans="1:7" x14ac:dyDescent="0.25">
      <c r="A142" t="s">
        <v>152</v>
      </c>
      <c r="B142" t="s">
        <v>153</v>
      </c>
      <c r="C142">
        <v>19</v>
      </c>
      <c r="D142" t="s">
        <v>103</v>
      </c>
      <c r="E142" s="10">
        <v>0</v>
      </c>
      <c r="F142" s="10">
        <v>13.347839052393599</v>
      </c>
      <c r="G142" t="s">
        <v>133</v>
      </c>
    </row>
    <row r="143" spans="1:7" x14ac:dyDescent="0.25">
      <c r="A143" t="s">
        <v>152</v>
      </c>
      <c r="B143" t="s">
        <v>153</v>
      </c>
      <c r="C143">
        <v>19</v>
      </c>
      <c r="D143" t="s">
        <v>27</v>
      </c>
      <c r="E143" s="10">
        <v>4.2798761980000002</v>
      </c>
      <c r="F143" s="10">
        <v>13.347839052393599</v>
      </c>
      <c r="G143" t="s">
        <v>133</v>
      </c>
    </row>
    <row r="144" spans="1:7" x14ac:dyDescent="0.25">
      <c r="A144" t="s">
        <v>152</v>
      </c>
      <c r="B144" t="s">
        <v>153</v>
      </c>
      <c r="C144">
        <v>19</v>
      </c>
      <c r="D144" t="s">
        <v>28</v>
      </c>
      <c r="E144" s="10">
        <v>2.0000000010000001</v>
      </c>
      <c r="F144" s="10">
        <v>13.347839052393599</v>
      </c>
      <c r="G144" t="s">
        <v>133</v>
      </c>
    </row>
    <row r="145" spans="1:7" x14ac:dyDescent="0.25">
      <c r="A145" t="s">
        <v>152</v>
      </c>
      <c r="B145" t="s">
        <v>153</v>
      </c>
      <c r="C145">
        <v>19</v>
      </c>
      <c r="D145" t="s">
        <v>32</v>
      </c>
      <c r="E145" s="10">
        <v>1.69359262909677</v>
      </c>
      <c r="F145" s="10">
        <v>13.347839052393599</v>
      </c>
      <c r="G145" t="s">
        <v>133</v>
      </c>
    </row>
    <row r="146" spans="1:7" x14ac:dyDescent="0.25">
      <c r="A146" t="s">
        <v>152</v>
      </c>
      <c r="B146" t="s">
        <v>153</v>
      </c>
      <c r="C146">
        <v>19</v>
      </c>
      <c r="D146" t="s">
        <v>31</v>
      </c>
      <c r="E146" s="10">
        <v>5.1968017770000001</v>
      </c>
      <c r="F146" s="10">
        <v>13.347839052393599</v>
      </c>
      <c r="G146" t="s">
        <v>133</v>
      </c>
    </row>
    <row r="147" spans="1:7" x14ac:dyDescent="0.25">
      <c r="A147" t="s">
        <v>152</v>
      </c>
      <c r="B147" t="s">
        <v>153</v>
      </c>
      <c r="C147">
        <v>20</v>
      </c>
      <c r="D147" t="s">
        <v>12</v>
      </c>
      <c r="E147" s="10">
        <v>3.0990000000000002</v>
      </c>
      <c r="F147" s="10">
        <v>13.402892922332301</v>
      </c>
      <c r="G147" t="s">
        <v>133</v>
      </c>
    </row>
    <row r="148" spans="1:7" x14ac:dyDescent="0.25">
      <c r="A148" t="s">
        <v>152</v>
      </c>
      <c r="B148" t="s">
        <v>153</v>
      </c>
      <c r="C148">
        <v>20</v>
      </c>
      <c r="D148" t="s">
        <v>30</v>
      </c>
      <c r="E148" s="10">
        <v>0.27918731699999999</v>
      </c>
      <c r="F148" s="10">
        <v>13.402892922332301</v>
      </c>
      <c r="G148" t="s">
        <v>133</v>
      </c>
    </row>
    <row r="149" spans="1:7" x14ac:dyDescent="0.25">
      <c r="A149" t="s">
        <v>152</v>
      </c>
      <c r="B149" t="s">
        <v>153</v>
      </c>
      <c r="C149">
        <v>20</v>
      </c>
      <c r="D149" t="s">
        <v>103</v>
      </c>
      <c r="E149" s="10">
        <v>0</v>
      </c>
      <c r="F149" s="10">
        <v>13.402892922332301</v>
      </c>
      <c r="G149" t="s">
        <v>133</v>
      </c>
    </row>
    <row r="150" spans="1:7" x14ac:dyDescent="0.25">
      <c r="A150" t="s">
        <v>152</v>
      </c>
      <c r="B150" t="s">
        <v>153</v>
      </c>
      <c r="C150">
        <v>20</v>
      </c>
      <c r="D150" t="s">
        <v>27</v>
      </c>
      <c r="E150" s="10">
        <v>5.0355948750000001</v>
      </c>
      <c r="F150" s="10">
        <v>13.402892922332301</v>
      </c>
      <c r="G150" t="s">
        <v>133</v>
      </c>
    </row>
    <row r="151" spans="1:7" x14ac:dyDescent="0.25">
      <c r="A151" t="s">
        <v>152</v>
      </c>
      <c r="B151" t="s">
        <v>153</v>
      </c>
      <c r="C151">
        <v>20</v>
      </c>
      <c r="D151" t="s">
        <v>28</v>
      </c>
      <c r="E151" s="10">
        <v>2.0000000010000001</v>
      </c>
      <c r="F151" s="10">
        <v>13.402892922332301</v>
      </c>
      <c r="G151" t="s">
        <v>133</v>
      </c>
    </row>
    <row r="152" spans="1:7" x14ac:dyDescent="0.25">
      <c r="A152" t="s">
        <v>152</v>
      </c>
      <c r="B152" t="s">
        <v>153</v>
      </c>
      <c r="C152">
        <v>20</v>
      </c>
      <c r="D152" t="s">
        <v>32</v>
      </c>
      <c r="E152" s="10">
        <v>0.52475242512903197</v>
      </c>
      <c r="F152" s="10">
        <v>13.402892922332301</v>
      </c>
      <c r="G152" t="s">
        <v>133</v>
      </c>
    </row>
    <row r="153" spans="1:7" x14ac:dyDescent="0.25">
      <c r="A153" t="s">
        <v>152</v>
      </c>
      <c r="B153" t="s">
        <v>153</v>
      </c>
      <c r="C153">
        <v>20</v>
      </c>
      <c r="D153" t="s">
        <v>31</v>
      </c>
      <c r="E153" s="10">
        <v>5.2859605609999996</v>
      </c>
      <c r="F153" s="10">
        <v>13.402892922332301</v>
      </c>
      <c r="G153" t="s">
        <v>133</v>
      </c>
    </row>
    <row r="154" spans="1:7" x14ac:dyDescent="0.25">
      <c r="A154" t="s">
        <v>152</v>
      </c>
      <c r="B154" t="s">
        <v>153</v>
      </c>
      <c r="C154">
        <v>21</v>
      </c>
      <c r="D154" t="s">
        <v>12</v>
      </c>
      <c r="E154" s="10">
        <v>3.0990000000000002</v>
      </c>
      <c r="F154" s="10">
        <v>13.1576846579612</v>
      </c>
      <c r="G154" t="s">
        <v>133</v>
      </c>
    </row>
    <row r="155" spans="1:7" x14ac:dyDescent="0.25">
      <c r="A155" t="s">
        <v>152</v>
      </c>
      <c r="B155" t="s">
        <v>153</v>
      </c>
      <c r="C155">
        <v>21</v>
      </c>
      <c r="D155" t="s">
        <v>30</v>
      </c>
      <c r="E155" s="10">
        <v>0.27918731699999999</v>
      </c>
      <c r="F155" s="10">
        <v>13.1576846579612</v>
      </c>
      <c r="G155" t="s">
        <v>133</v>
      </c>
    </row>
    <row r="156" spans="1:7" x14ac:dyDescent="0.25">
      <c r="A156" t="s">
        <v>152</v>
      </c>
      <c r="B156" t="s">
        <v>153</v>
      </c>
      <c r="C156">
        <v>21</v>
      </c>
      <c r="D156" t="s">
        <v>103</v>
      </c>
      <c r="E156" s="10">
        <v>0</v>
      </c>
      <c r="F156" s="10">
        <v>13.1576846579612</v>
      </c>
      <c r="G156" t="s">
        <v>133</v>
      </c>
    </row>
    <row r="157" spans="1:7" x14ac:dyDescent="0.25">
      <c r="A157" t="s">
        <v>152</v>
      </c>
      <c r="B157" t="s">
        <v>153</v>
      </c>
      <c r="C157">
        <v>21</v>
      </c>
      <c r="D157" t="s">
        <v>27</v>
      </c>
      <c r="E157" s="10">
        <v>5.0355948750000001</v>
      </c>
      <c r="F157" s="10">
        <v>13.1576846579612</v>
      </c>
      <c r="G157" t="s">
        <v>133</v>
      </c>
    </row>
    <row r="158" spans="1:7" x14ac:dyDescent="0.25">
      <c r="A158" t="s">
        <v>152</v>
      </c>
      <c r="B158" t="s">
        <v>153</v>
      </c>
      <c r="C158">
        <v>21</v>
      </c>
      <c r="D158" t="s">
        <v>28</v>
      </c>
      <c r="E158" s="10">
        <v>2.0000000010000001</v>
      </c>
      <c r="F158" s="10">
        <v>13.1576846579612</v>
      </c>
      <c r="G158" t="s">
        <v>133</v>
      </c>
    </row>
    <row r="159" spans="1:7" x14ac:dyDescent="0.25">
      <c r="A159" t="s">
        <v>152</v>
      </c>
      <c r="B159" t="s">
        <v>153</v>
      </c>
      <c r="C159">
        <v>21</v>
      </c>
      <c r="D159" t="s">
        <v>32</v>
      </c>
      <c r="E159" s="10">
        <v>7.6807604000000002E-2</v>
      </c>
      <c r="F159" s="10">
        <v>13.1576846579612</v>
      </c>
      <c r="G159" t="s">
        <v>133</v>
      </c>
    </row>
    <row r="160" spans="1:7" x14ac:dyDescent="0.25">
      <c r="A160" t="s">
        <v>152</v>
      </c>
      <c r="B160" t="s">
        <v>153</v>
      </c>
      <c r="C160">
        <v>21</v>
      </c>
      <c r="D160" t="s">
        <v>31</v>
      </c>
      <c r="E160" s="10">
        <v>3.680791922</v>
      </c>
      <c r="F160" s="10">
        <v>13.1576846579612</v>
      </c>
      <c r="G160" t="s">
        <v>133</v>
      </c>
    </row>
    <row r="161" spans="1:7" x14ac:dyDescent="0.25">
      <c r="A161" t="s">
        <v>152</v>
      </c>
      <c r="B161" t="s">
        <v>153</v>
      </c>
      <c r="C161">
        <v>22</v>
      </c>
      <c r="D161" t="s">
        <v>12</v>
      </c>
      <c r="E161" s="10">
        <v>3.0990000000000002</v>
      </c>
      <c r="F161" s="10">
        <v>12.6464807498099</v>
      </c>
      <c r="G161" t="s">
        <v>133</v>
      </c>
    </row>
    <row r="162" spans="1:7" x14ac:dyDescent="0.25">
      <c r="A162" t="s">
        <v>152</v>
      </c>
      <c r="B162" t="s">
        <v>153</v>
      </c>
      <c r="C162">
        <v>22</v>
      </c>
      <c r="D162" t="s">
        <v>30</v>
      </c>
      <c r="E162" s="10">
        <v>0.27918731699999999</v>
      </c>
      <c r="F162" s="10">
        <v>12.6464807498099</v>
      </c>
      <c r="G162" t="s">
        <v>133</v>
      </c>
    </row>
    <row r="163" spans="1:7" x14ac:dyDescent="0.25">
      <c r="A163" t="s">
        <v>152</v>
      </c>
      <c r="B163" t="s">
        <v>153</v>
      </c>
      <c r="C163">
        <v>22</v>
      </c>
      <c r="D163" t="s">
        <v>103</v>
      </c>
      <c r="E163" s="10">
        <v>0</v>
      </c>
      <c r="F163" s="10">
        <v>12.6464807498099</v>
      </c>
      <c r="G163" t="s">
        <v>133</v>
      </c>
    </row>
    <row r="164" spans="1:7" x14ac:dyDescent="0.25">
      <c r="A164" t="s">
        <v>152</v>
      </c>
      <c r="B164" t="s">
        <v>153</v>
      </c>
      <c r="C164">
        <v>22</v>
      </c>
      <c r="D164" t="s">
        <v>27</v>
      </c>
      <c r="E164" s="10">
        <v>4.5675241770000001</v>
      </c>
      <c r="F164" s="10">
        <v>12.6464807498099</v>
      </c>
      <c r="G164" t="s">
        <v>133</v>
      </c>
    </row>
    <row r="165" spans="1:7" x14ac:dyDescent="0.25">
      <c r="A165" t="s">
        <v>152</v>
      </c>
      <c r="B165" t="s">
        <v>153</v>
      </c>
      <c r="C165">
        <v>22</v>
      </c>
      <c r="D165" t="s">
        <v>28</v>
      </c>
      <c r="E165" s="10">
        <v>2.0000000010000001</v>
      </c>
      <c r="F165" s="10">
        <v>12.6464807498099</v>
      </c>
      <c r="G165" t="s">
        <v>133</v>
      </c>
    </row>
    <row r="166" spans="1:7" x14ac:dyDescent="0.25">
      <c r="A166" t="s">
        <v>152</v>
      </c>
      <c r="B166" t="s">
        <v>153</v>
      </c>
      <c r="C166">
        <v>22</v>
      </c>
      <c r="D166" t="s">
        <v>32</v>
      </c>
      <c r="E166" s="10">
        <v>0</v>
      </c>
      <c r="F166" s="10">
        <v>12.6464807498099</v>
      </c>
      <c r="G166" t="s">
        <v>133</v>
      </c>
    </row>
    <row r="167" spans="1:7" x14ac:dyDescent="0.25">
      <c r="A167" t="s">
        <v>152</v>
      </c>
      <c r="B167" t="s">
        <v>153</v>
      </c>
      <c r="C167">
        <v>22</v>
      </c>
      <c r="D167" t="s">
        <v>31</v>
      </c>
      <c r="E167" s="10">
        <v>5.041361674</v>
      </c>
      <c r="F167" s="10">
        <v>12.6464807498099</v>
      </c>
      <c r="G167" t="s">
        <v>133</v>
      </c>
    </row>
    <row r="168" spans="1:7" x14ac:dyDescent="0.25">
      <c r="A168" t="s">
        <v>152</v>
      </c>
      <c r="B168" t="s">
        <v>153</v>
      </c>
      <c r="C168">
        <v>23</v>
      </c>
      <c r="D168" t="s">
        <v>12</v>
      </c>
      <c r="E168" s="10">
        <v>3.0990000000000002</v>
      </c>
      <c r="F168" s="10">
        <v>11.9779231438238</v>
      </c>
      <c r="G168" t="s">
        <v>133</v>
      </c>
    </row>
    <row r="169" spans="1:7" x14ac:dyDescent="0.25">
      <c r="A169" t="s">
        <v>152</v>
      </c>
      <c r="B169" t="s">
        <v>153</v>
      </c>
      <c r="C169">
        <v>23</v>
      </c>
      <c r="D169" t="s">
        <v>30</v>
      </c>
      <c r="E169" s="10">
        <v>0.27918731699999999</v>
      </c>
      <c r="F169" s="10">
        <v>11.9779231438238</v>
      </c>
      <c r="G169" t="s">
        <v>133</v>
      </c>
    </row>
    <row r="170" spans="1:7" x14ac:dyDescent="0.25">
      <c r="A170" t="s">
        <v>152</v>
      </c>
      <c r="B170" t="s">
        <v>153</v>
      </c>
      <c r="C170">
        <v>23</v>
      </c>
      <c r="D170" t="s">
        <v>103</v>
      </c>
      <c r="E170" s="10">
        <v>0</v>
      </c>
      <c r="F170" s="10">
        <v>11.9779231438238</v>
      </c>
      <c r="G170" t="s">
        <v>133</v>
      </c>
    </row>
    <row r="171" spans="1:7" x14ac:dyDescent="0.25">
      <c r="A171" t="s">
        <v>152</v>
      </c>
      <c r="B171" t="s">
        <v>153</v>
      </c>
      <c r="C171">
        <v>23</v>
      </c>
      <c r="D171" t="s">
        <v>27</v>
      </c>
      <c r="E171" s="10">
        <v>3.697744954</v>
      </c>
      <c r="F171" s="10">
        <v>11.9779231438238</v>
      </c>
      <c r="G171" t="s">
        <v>133</v>
      </c>
    </row>
    <row r="172" spans="1:7" x14ac:dyDescent="0.25">
      <c r="A172" t="s">
        <v>152</v>
      </c>
      <c r="B172" t="s">
        <v>153</v>
      </c>
      <c r="C172">
        <v>23</v>
      </c>
      <c r="D172" t="s">
        <v>28</v>
      </c>
      <c r="E172" s="10">
        <v>2.0000000010000001</v>
      </c>
      <c r="F172" s="10">
        <v>11.9779231438238</v>
      </c>
      <c r="G172" t="s">
        <v>133</v>
      </c>
    </row>
    <row r="173" spans="1:7" x14ac:dyDescent="0.25">
      <c r="A173" t="s">
        <v>152</v>
      </c>
      <c r="B173" t="s">
        <v>153</v>
      </c>
      <c r="C173">
        <v>23</v>
      </c>
      <c r="D173" t="s">
        <v>32</v>
      </c>
      <c r="E173" s="10">
        <v>0</v>
      </c>
      <c r="F173" s="10">
        <v>11.9779231438238</v>
      </c>
      <c r="G173" t="s">
        <v>133</v>
      </c>
    </row>
    <row r="174" spans="1:7" x14ac:dyDescent="0.25">
      <c r="A174" t="s">
        <v>152</v>
      </c>
      <c r="B174" t="s">
        <v>153</v>
      </c>
      <c r="C174">
        <v>23</v>
      </c>
      <c r="D174" t="s">
        <v>31</v>
      </c>
      <c r="E174" s="10">
        <v>4.937605778</v>
      </c>
      <c r="F174" s="10">
        <v>11.9779231438238</v>
      </c>
      <c r="G174" t="s">
        <v>133</v>
      </c>
    </row>
    <row r="175" spans="1:7" x14ac:dyDescent="0.25">
      <c r="A175" t="s">
        <v>154</v>
      </c>
      <c r="B175" t="s">
        <v>155</v>
      </c>
      <c r="C175">
        <v>0</v>
      </c>
      <c r="D175" t="s">
        <v>12</v>
      </c>
      <c r="E175" s="10">
        <v>2.9049999999999998</v>
      </c>
      <c r="F175" s="10">
        <v>12.9047322245048</v>
      </c>
      <c r="G175" t="s">
        <v>133</v>
      </c>
    </row>
    <row r="176" spans="1:7" x14ac:dyDescent="0.25">
      <c r="A176" t="s">
        <v>154</v>
      </c>
      <c r="B176" t="s">
        <v>155</v>
      </c>
      <c r="C176">
        <v>0</v>
      </c>
      <c r="D176" t="s">
        <v>30</v>
      </c>
      <c r="E176" s="10">
        <v>4.635658E-3</v>
      </c>
      <c r="F176" s="10">
        <v>12.9047322245048</v>
      </c>
      <c r="G176" t="s">
        <v>133</v>
      </c>
    </row>
    <row r="177" spans="1:7" x14ac:dyDescent="0.25">
      <c r="A177" t="s">
        <v>154</v>
      </c>
      <c r="B177" t="s">
        <v>155</v>
      </c>
      <c r="C177">
        <v>0</v>
      </c>
      <c r="D177" t="s">
        <v>103</v>
      </c>
      <c r="E177" s="10">
        <v>0</v>
      </c>
      <c r="F177" s="10">
        <v>12.9047322245048</v>
      </c>
      <c r="G177" t="s">
        <v>133</v>
      </c>
    </row>
    <row r="178" spans="1:7" x14ac:dyDescent="0.25">
      <c r="A178" t="s">
        <v>154</v>
      </c>
      <c r="B178" t="s">
        <v>155</v>
      </c>
      <c r="C178">
        <v>0</v>
      </c>
      <c r="D178" t="s">
        <v>27</v>
      </c>
      <c r="E178" s="10">
        <v>1.02752</v>
      </c>
      <c r="F178" s="10">
        <v>12.9047322245048</v>
      </c>
      <c r="G178" t="s">
        <v>133</v>
      </c>
    </row>
    <row r="179" spans="1:7" x14ac:dyDescent="0.25">
      <c r="A179" t="s">
        <v>154</v>
      </c>
      <c r="B179" t="s">
        <v>155</v>
      </c>
      <c r="C179">
        <v>0</v>
      </c>
      <c r="D179" t="s">
        <v>28</v>
      </c>
      <c r="E179" s="10">
        <v>0</v>
      </c>
      <c r="F179" s="10">
        <v>12.9047322245048</v>
      </c>
      <c r="G179" t="s">
        <v>133</v>
      </c>
    </row>
    <row r="180" spans="1:7" x14ac:dyDescent="0.25">
      <c r="A180" t="s">
        <v>154</v>
      </c>
      <c r="B180" t="s">
        <v>155</v>
      </c>
      <c r="C180">
        <v>0</v>
      </c>
      <c r="D180" t="s">
        <v>32</v>
      </c>
      <c r="E180" s="10">
        <v>0</v>
      </c>
      <c r="F180" s="10">
        <v>12.9047322245048</v>
      </c>
      <c r="G180" t="s">
        <v>133</v>
      </c>
    </row>
    <row r="181" spans="1:7" x14ac:dyDescent="0.25">
      <c r="A181" t="s">
        <v>154</v>
      </c>
      <c r="B181" t="s">
        <v>155</v>
      </c>
      <c r="C181">
        <v>0</v>
      </c>
      <c r="D181" t="s">
        <v>31</v>
      </c>
      <c r="E181" s="10">
        <v>11.024254320000001</v>
      </c>
      <c r="F181" s="10">
        <v>12.9047322245048</v>
      </c>
      <c r="G181" t="s">
        <v>133</v>
      </c>
    </row>
    <row r="182" spans="1:7" x14ac:dyDescent="0.25">
      <c r="A182" t="s">
        <v>154</v>
      </c>
      <c r="B182" t="s">
        <v>155</v>
      </c>
      <c r="C182">
        <v>1</v>
      </c>
      <c r="D182" t="s">
        <v>12</v>
      </c>
      <c r="E182" s="10">
        <v>2.9049999999999998</v>
      </c>
      <c r="F182" s="10">
        <v>12.8213059082737</v>
      </c>
      <c r="G182" t="s">
        <v>133</v>
      </c>
    </row>
    <row r="183" spans="1:7" x14ac:dyDescent="0.25">
      <c r="A183" t="s">
        <v>154</v>
      </c>
      <c r="B183" t="s">
        <v>155</v>
      </c>
      <c r="C183">
        <v>1</v>
      </c>
      <c r="D183" t="s">
        <v>30</v>
      </c>
      <c r="E183" s="10">
        <v>4.635658E-3</v>
      </c>
      <c r="F183" s="10">
        <v>12.8213059082737</v>
      </c>
      <c r="G183" t="s">
        <v>133</v>
      </c>
    </row>
    <row r="184" spans="1:7" x14ac:dyDescent="0.25">
      <c r="A184" t="s">
        <v>154</v>
      </c>
      <c r="B184" t="s">
        <v>155</v>
      </c>
      <c r="C184">
        <v>1</v>
      </c>
      <c r="D184" t="s">
        <v>103</v>
      </c>
      <c r="E184" s="10">
        <v>0</v>
      </c>
      <c r="F184" s="10">
        <v>12.8213059082737</v>
      </c>
      <c r="G184" t="s">
        <v>133</v>
      </c>
    </row>
    <row r="185" spans="1:7" x14ac:dyDescent="0.25">
      <c r="A185" t="s">
        <v>154</v>
      </c>
      <c r="B185" t="s">
        <v>155</v>
      </c>
      <c r="C185">
        <v>1</v>
      </c>
      <c r="D185" t="s">
        <v>27</v>
      </c>
      <c r="E185" s="10">
        <v>1.02752</v>
      </c>
      <c r="F185" s="10">
        <v>12.8213059082737</v>
      </c>
      <c r="G185" t="s">
        <v>133</v>
      </c>
    </row>
    <row r="186" spans="1:7" x14ac:dyDescent="0.25">
      <c r="A186" t="s">
        <v>154</v>
      </c>
      <c r="B186" t="s">
        <v>155</v>
      </c>
      <c r="C186">
        <v>1</v>
      </c>
      <c r="D186" t="s">
        <v>28</v>
      </c>
      <c r="E186" s="10">
        <v>0</v>
      </c>
      <c r="F186" s="10">
        <v>12.8213059082737</v>
      </c>
      <c r="G186" t="s">
        <v>133</v>
      </c>
    </row>
    <row r="187" spans="1:7" x14ac:dyDescent="0.25">
      <c r="A187" t="s">
        <v>154</v>
      </c>
      <c r="B187" t="s">
        <v>155</v>
      </c>
      <c r="C187">
        <v>1</v>
      </c>
      <c r="D187" t="s">
        <v>32</v>
      </c>
      <c r="E187" s="10">
        <v>0</v>
      </c>
      <c r="F187" s="10">
        <v>12.8213059082737</v>
      </c>
      <c r="G187" t="s">
        <v>133</v>
      </c>
    </row>
    <row r="188" spans="1:7" x14ac:dyDescent="0.25">
      <c r="A188" t="s">
        <v>154</v>
      </c>
      <c r="B188" t="s">
        <v>155</v>
      </c>
      <c r="C188">
        <v>1</v>
      </c>
      <c r="D188" t="s">
        <v>31</v>
      </c>
      <c r="E188" s="10">
        <v>10.83056026</v>
      </c>
      <c r="F188" s="10">
        <v>12.8213059082737</v>
      </c>
      <c r="G188" t="s">
        <v>133</v>
      </c>
    </row>
    <row r="189" spans="1:7" x14ac:dyDescent="0.25">
      <c r="A189" t="s">
        <v>154</v>
      </c>
      <c r="B189" t="s">
        <v>155</v>
      </c>
      <c r="C189">
        <v>2</v>
      </c>
      <c r="D189" t="s">
        <v>12</v>
      </c>
      <c r="E189" s="10">
        <v>2.9049999999999998</v>
      </c>
      <c r="F189" s="10">
        <v>12.750366676575</v>
      </c>
      <c r="G189" t="s">
        <v>133</v>
      </c>
    </row>
    <row r="190" spans="1:7" x14ac:dyDescent="0.25">
      <c r="A190" t="s">
        <v>154</v>
      </c>
      <c r="B190" t="s">
        <v>155</v>
      </c>
      <c r="C190">
        <v>2</v>
      </c>
      <c r="D190" t="s">
        <v>30</v>
      </c>
      <c r="E190" s="10">
        <v>4.635658E-3</v>
      </c>
      <c r="F190" s="10">
        <v>12.750366676575</v>
      </c>
      <c r="G190" t="s">
        <v>133</v>
      </c>
    </row>
    <row r="191" spans="1:7" x14ac:dyDescent="0.25">
      <c r="A191" t="s">
        <v>154</v>
      </c>
      <c r="B191" t="s">
        <v>155</v>
      </c>
      <c r="C191">
        <v>2</v>
      </c>
      <c r="D191" t="s">
        <v>103</v>
      </c>
      <c r="E191" s="10">
        <v>0</v>
      </c>
      <c r="F191" s="10">
        <v>12.750366676575</v>
      </c>
      <c r="G191" t="s">
        <v>133</v>
      </c>
    </row>
    <row r="192" spans="1:7" x14ac:dyDescent="0.25">
      <c r="A192" t="s">
        <v>154</v>
      </c>
      <c r="B192" t="s">
        <v>155</v>
      </c>
      <c r="C192">
        <v>2</v>
      </c>
      <c r="D192" t="s">
        <v>27</v>
      </c>
      <c r="E192" s="10">
        <v>1.02752</v>
      </c>
      <c r="F192" s="10">
        <v>12.750366676575</v>
      </c>
      <c r="G192" t="s">
        <v>133</v>
      </c>
    </row>
    <row r="193" spans="1:7" x14ac:dyDescent="0.25">
      <c r="A193" t="s">
        <v>154</v>
      </c>
      <c r="B193" t="s">
        <v>155</v>
      </c>
      <c r="C193">
        <v>2</v>
      </c>
      <c r="D193" t="s">
        <v>28</v>
      </c>
      <c r="E193" s="10">
        <v>0</v>
      </c>
      <c r="F193" s="10">
        <v>12.750366676575</v>
      </c>
      <c r="G193" t="s">
        <v>133</v>
      </c>
    </row>
    <row r="194" spans="1:7" x14ac:dyDescent="0.25">
      <c r="A194" t="s">
        <v>154</v>
      </c>
      <c r="B194" t="s">
        <v>155</v>
      </c>
      <c r="C194">
        <v>2</v>
      </c>
      <c r="D194" t="s">
        <v>32</v>
      </c>
      <c r="E194" s="10">
        <v>0</v>
      </c>
      <c r="F194" s="10">
        <v>12.750366676575</v>
      </c>
      <c r="G194" t="s">
        <v>133</v>
      </c>
    </row>
    <row r="195" spans="1:7" x14ac:dyDescent="0.25">
      <c r="A195" t="s">
        <v>154</v>
      </c>
      <c r="B195" t="s">
        <v>155</v>
      </c>
      <c r="C195">
        <v>2</v>
      </c>
      <c r="D195" t="s">
        <v>31</v>
      </c>
      <c r="E195" s="10">
        <v>11.06977867</v>
      </c>
      <c r="F195" s="10">
        <v>12.750366676575</v>
      </c>
      <c r="G195" t="s">
        <v>133</v>
      </c>
    </row>
    <row r="196" spans="1:7" x14ac:dyDescent="0.25">
      <c r="A196" t="s">
        <v>154</v>
      </c>
      <c r="B196" t="s">
        <v>155</v>
      </c>
      <c r="C196">
        <v>3</v>
      </c>
      <c r="D196" t="s">
        <v>12</v>
      </c>
      <c r="E196" s="10">
        <v>2.9049999999999998</v>
      </c>
      <c r="F196" s="10">
        <v>12.926775869446301</v>
      </c>
      <c r="G196" t="s">
        <v>133</v>
      </c>
    </row>
    <row r="197" spans="1:7" x14ac:dyDescent="0.25">
      <c r="A197" t="s">
        <v>154</v>
      </c>
      <c r="B197" t="s">
        <v>155</v>
      </c>
      <c r="C197">
        <v>3</v>
      </c>
      <c r="D197" t="s">
        <v>30</v>
      </c>
      <c r="E197" s="10">
        <v>4.635658E-3</v>
      </c>
      <c r="F197" s="10">
        <v>12.926775869446301</v>
      </c>
      <c r="G197" t="s">
        <v>133</v>
      </c>
    </row>
    <row r="198" spans="1:7" x14ac:dyDescent="0.25">
      <c r="A198" t="s">
        <v>154</v>
      </c>
      <c r="B198" t="s">
        <v>155</v>
      </c>
      <c r="C198">
        <v>3</v>
      </c>
      <c r="D198" t="s">
        <v>103</v>
      </c>
      <c r="E198" s="10">
        <v>0</v>
      </c>
      <c r="F198" s="10">
        <v>12.926775869446301</v>
      </c>
      <c r="G198" t="s">
        <v>133</v>
      </c>
    </row>
    <row r="199" spans="1:7" x14ac:dyDescent="0.25">
      <c r="A199" t="s">
        <v>154</v>
      </c>
      <c r="B199" t="s">
        <v>155</v>
      </c>
      <c r="C199">
        <v>3</v>
      </c>
      <c r="D199" t="s">
        <v>27</v>
      </c>
      <c r="E199" s="10">
        <v>1.02752</v>
      </c>
      <c r="F199" s="10">
        <v>12.926775869446301</v>
      </c>
      <c r="G199" t="s">
        <v>133</v>
      </c>
    </row>
    <row r="200" spans="1:7" x14ac:dyDescent="0.25">
      <c r="A200" t="s">
        <v>154</v>
      </c>
      <c r="B200" t="s">
        <v>155</v>
      </c>
      <c r="C200">
        <v>3</v>
      </c>
      <c r="D200" t="s">
        <v>28</v>
      </c>
      <c r="E200" s="10">
        <v>0</v>
      </c>
      <c r="F200" s="10">
        <v>12.926775869446301</v>
      </c>
      <c r="G200" t="s">
        <v>133</v>
      </c>
    </row>
    <row r="201" spans="1:7" x14ac:dyDescent="0.25">
      <c r="A201" t="s">
        <v>154</v>
      </c>
      <c r="B201" t="s">
        <v>155</v>
      </c>
      <c r="C201">
        <v>3</v>
      </c>
      <c r="D201" t="s">
        <v>32</v>
      </c>
      <c r="E201" s="10">
        <v>0</v>
      </c>
      <c r="F201" s="10">
        <v>12.926775869446301</v>
      </c>
      <c r="G201" t="s">
        <v>133</v>
      </c>
    </row>
    <row r="202" spans="1:7" x14ac:dyDescent="0.25">
      <c r="A202" t="s">
        <v>154</v>
      </c>
      <c r="B202" t="s">
        <v>155</v>
      </c>
      <c r="C202">
        <v>3</v>
      </c>
      <c r="D202" t="s">
        <v>31</v>
      </c>
      <c r="E202" s="10">
        <v>11.6130412</v>
      </c>
      <c r="F202" s="10">
        <v>12.926775869446301</v>
      </c>
      <c r="G202" t="s">
        <v>133</v>
      </c>
    </row>
    <row r="203" spans="1:7" x14ac:dyDescent="0.25">
      <c r="A203" t="s">
        <v>154</v>
      </c>
      <c r="B203" t="s">
        <v>155</v>
      </c>
      <c r="C203">
        <v>4</v>
      </c>
      <c r="D203" t="s">
        <v>12</v>
      </c>
      <c r="E203" s="10">
        <v>2.9049999999999998</v>
      </c>
      <c r="F203" s="10">
        <v>13.3558213333268</v>
      </c>
      <c r="G203" t="s">
        <v>133</v>
      </c>
    </row>
    <row r="204" spans="1:7" x14ac:dyDescent="0.25">
      <c r="A204" t="s">
        <v>154</v>
      </c>
      <c r="B204" t="s">
        <v>155</v>
      </c>
      <c r="C204">
        <v>4</v>
      </c>
      <c r="D204" t="s">
        <v>30</v>
      </c>
      <c r="E204" s="10">
        <v>4.635658E-3</v>
      </c>
      <c r="F204" s="10">
        <v>13.3558213333268</v>
      </c>
      <c r="G204" t="s">
        <v>133</v>
      </c>
    </row>
    <row r="205" spans="1:7" x14ac:dyDescent="0.25">
      <c r="A205" t="s">
        <v>154</v>
      </c>
      <c r="B205" t="s">
        <v>155</v>
      </c>
      <c r="C205">
        <v>4</v>
      </c>
      <c r="D205" t="s">
        <v>103</v>
      </c>
      <c r="E205" s="10">
        <v>0</v>
      </c>
      <c r="F205" s="10">
        <v>13.3558213333268</v>
      </c>
      <c r="G205" t="s">
        <v>133</v>
      </c>
    </row>
    <row r="206" spans="1:7" x14ac:dyDescent="0.25">
      <c r="A206" t="s">
        <v>154</v>
      </c>
      <c r="B206" t="s">
        <v>155</v>
      </c>
      <c r="C206">
        <v>4</v>
      </c>
      <c r="D206" t="s">
        <v>27</v>
      </c>
      <c r="E206" s="10">
        <v>1.02752</v>
      </c>
      <c r="F206" s="10">
        <v>13.3558213333268</v>
      </c>
      <c r="G206" t="s">
        <v>133</v>
      </c>
    </row>
    <row r="207" spans="1:7" x14ac:dyDescent="0.25">
      <c r="A207" t="s">
        <v>154</v>
      </c>
      <c r="B207" t="s">
        <v>155</v>
      </c>
      <c r="C207">
        <v>4</v>
      </c>
      <c r="D207" t="s">
        <v>28</v>
      </c>
      <c r="E207" s="10">
        <v>0.25</v>
      </c>
      <c r="F207" s="10">
        <v>13.3558213333268</v>
      </c>
      <c r="G207" t="s">
        <v>133</v>
      </c>
    </row>
    <row r="208" spans="1:7" x14ac:dyDescent="0.25">
      <c r="A208" t="s">
        <v>154</v>
      </c>
      <c r="B208" t="s">
        <v>155</v>
      </c>
      <c r="C208">
        <v>4</v>
      </c>
      <c r="D208" t="s">
        <v>32</v>
      </c>
      <c r="E208" s="10">
        <v>0</v>
      </c>
      <c r="F208" s="10">
        <v>13.3558213333268</v>
      </c>
      <c r="G208" t="s">
        <v>133</v>
      </c>
    </row>
    <row r="209" spans="1:7" x14ac:dyDescent="0.25">
      <c r="A209" t="s">
        <v>154</v>
      </c>
      <c r="B209" t="s">
        <v>155</v>
      </c>
      <c r="C209">
        <v>4</v>
      </c>
      <c r="D209" t="s">
        <v>31</v>
      </c>
      <c r="E209" s="10">
        <v>11.55930815</v>
      </c>
      <c r="F209" s="10">
        <v>13.3558213333268</v>
      </c>
      <c r="G209" t="s">
        <v>133</v>
      </c>
    </row>
    <row r="210" spans="1:7" x14ac:dyDescent="0.25">
      <c r="A210" t="s">
        <v>154</v>
      </c>
      <c r="B210" t="s">
        <v>155</v>
      </c>
      <c r="C210">
        <v>5</v>
      </c>
      <c r="D210" t="s">
        <v>12</v>
      </c>
      <c r="E210" s="10">
        <v>2.9049999999999998</v>
      </c>
      <c r="F210" s="10">
        <v>13.6483663004191</v>
      </c>
      <c r="G210" t="s">
        <v>133</v>
      </c>
    </row>
    <row r="211" spans="1:7" x14ac:dyDescent="0.25">
      <c r="A211" t="s">
        <v>154</v>
      </c>
      <c r="B211" t="s">
        <v>155</v>
      </c>
      <c r="C211">
        <v>5</v>
      </c>
      <c r="D211" t="s">
        <v>30</v>
      </c>
      <c r="E211" s="10">
        <v>0.140584552</v>
      </c>
      <c r="F211" s="10">
        <v>13.6483663004191</v>
      </c>
      <c r="G211" t="s">
        <v>133</v>
      </c>
    </row>
    <row r="212" spans="1:7" x14ac:dyDescent="0.25">
      <c r="A212" t="s">
        <v>154</v>
      </c>
      <c r="B212" t="s">
        <v>155</v>
      </c>
      <c r="C212">
        <v>5</v>
      </c>
      <c r="D212" t="s">
        <v>103</v>
      </c>
      <c r="E212" s="10">
        <v>0</v>
      </c>
      <c r="F212" s="10">
        <v>13.6483663004191</v>
      </c>
      <c r="G212" t="s">
        <v>133</v>
      </c>
    </row>
    <row r="213" spans="1:7" x14ac:dyDescent="0.25">
      <c r="A213" t="s">
        <v>154</v>
      </c>
      <c r="B213" t="s">
        <v>155</v>
      </c>
      <c r="C213">
        <v>5</v>
      </c>
      <c r="D213" t="s">
        <v>27</v>
      </c>
      <c r="E213" s="10">
        <v>1.02752</v>
      </c>
      <c r="F213" s="10">
        <v>13.6483663004191</v>
      </c>
      <c r="G213" t="s">
        <v>133</v>
      </c>
    </row>
    <row r="214" spans="1:7" x14ac:dyDescent="0.25">
      <c r="A214" t="s">
        <v>154</v>
      </c>
      <c r="B214" t="s">
        <v>155</v>
      </c>
      <c r="C214">
        <v>5</v>
      </c>
      <c r="D214" t="s">
        <v>28</v>
      </c>
      <c r="E214" s="10">
        <v>0.88260727090000002</v>
      </c>
      <c r="F214" s="10">
        <v>13.6483663004191</v>
      </c>
      <c r="G214" t="s">
        <v>133</v>
      </c>
    </row>
    <row r="215" spans="1:7" x14ac:dyDescent="0.25">
      <c r="A215" t="s">
        <v>154</v>
      </c>
      <c r="B215" t="s">
        <v>155</v>
      </c>
      <c r="C215">
        <v>5</v>
      </c>
      <c r="D215" t="s">
        <v>32</v>
      </c>
      <c r="E215" s="10">
        <v>0</v>
      </c>
      <c r="F215" s="10">
        <v>13.6483663004191</v>
      </c>
      <c r="G215" t="s">
        <v>133</v>
      </c>
    </row>
    <row r="216" spans="1:7" x14ac:dyDescent="0.25">
      <c r="A216" t="s">
        <v>154</v>
      </c>
      <c r="B216" t="s">
        <v>155</v>
      </c>
      <c r="C216">
        <v>5</v>
      </c>
      <c r="D216" t="s">
        <v>31</v>
      </c>
      <c r="E216" s="10">
        <v>10.25056032</v>
      </c>
      <c r="F216" s="10">
        <v>13.6483663004191</v>
      </c>
      <c r="G216" t="s">
        <v>133</v>
      </c>
    </row>
    <row r="217" spans="1:7" x14ac:dyDescent="0.25">
      <c r="A217" t="s">
        <v>154</v>
      </c>
      <c r="B217" t="s">
        <v>155</v>
      </c>
      <c r="C217">
        <v>6</v>
      </c>
      <c r="D217" t="s">
        <v>12</v>
      </c>
      <c r="E217" s="10">
        <v>3.0990000000000002</v>
      </c>
      <c r="F217" s="10">
        <v>14.65600936499</v>
      </c>
      <c r="G217" t="s">
        <v>133</v>
      </c>
    </row>
    <row r="218" spans="1:7" x14ac:dyDescent="0.25">
      <c r="A218" t="s">
        <v>154</v>
      </c>
      <c r="B218" t="s">
        <v>155</v>
      </c>
      <c r="C218">
        <v>6</v>
      </c>
      <c r="D218" t="s">
        <v>30</v>
      </c>
      <c r="E218" s="10">
        <v>0.14306074199999999</v>
      </c>
      <c r="F218" s="10">
        <v>14.65600936499</v>
      </c>
      <c r="G218" t="s">
        <v>133</v>
      </c>
    </row>
    <row r="219" spans="1:7" x14ac:dyDescent="0.25">
      <c r="A219" t="s">
        <v>154</v>
      </c>
      <c r="B219" t="s">
        <v>155</v>
      </c>
      <c r="C219">
        <v>6</v>
      </c>
      <c r="D219" t="s">
        <v>103</v>
      </c>
      <c r="E219" s="10">
        <v>0</v>
      </c>
      <c r="F219" s="10">
        <v>14.65600936499</v>
      </c>
      <c r="G219" t="s">
        <v>133</v>
      </c>
    </row>
    <row r="220" spans="1:7" x14ac:dyDescent="0.25">
      <c r="A220" t="s">
        <v>154</v>
      </c>
      <c r="B220" t="s">
        <v>155</v>
      </c>
      <c r="C220">
        <v>6</v>
      </c>
      <c r="D220" t="s">
        <v>27</v>
      </c>
      <c r="E220" s="10">
        <v>2.3860973900000002</v>
      </c>
      <c r="F220" s="10">
        <v>14.65600936499</v>
      </c>
      <c r="G220" t="s">
        <v>133</v>
      </c>
    </row>
    <row r="221" spans="1:7" x14ac:dyDescent="0.25">
      <c r="A221" t="s">
        <v>154</v>
      </c>
      <c r="B221" t="s">
        <v>155</v>
      </c>
      <c r="C221">
        <v>6</v>
      </c>
      <c r="D221" t="s">
        <v>28</v>
      </c>
      <c r="E221" s="10">
        <v>2.0000000010000001</v>
      </c>
      <c r="F221" s="10">
        <v>14.65600936499</v>
      </c>
      <c r="G221" t="s">
        <v>133</v>
      </c>
    </row>
    <row r="222" spans="1:7" x14ac:dyDescent="0.25">
      <c r="A222" t="s">
        <v>154</v>
      </c>
      <c r="B222" t="s">
        <v>155</v>
      </c>
      <c r="C222">
        <v>6</v>
      </c>
      <c r="D222" t="s">
        <v>32</v>
      </c>
      <c r="E222" s="10">
        <v>0</v>
      </c>
      <c r="F222" s="10">
        <v>14.65600936499</v>
      </c>
      <c r="G222" t="s">
        <v>133</v>
      </c>
    </row>
    <row r="223" spans="1:7" x14ac:dyDescent="0.25">
      <c r="A223" t="s">
        <v>154</v>
      </c>
      <c r="B223" t="s">
        <v>155</v>
      </c>
      <c r="C223">
        <v>6</v>
      </c>
      <c r="D223" t="s">
        <v>31</v>
      </c>
      <c r="E223" s="10">
        <v>8.3861069579999992</v>
      </c>
      <c r="F223" s="10">
        <v>14.65600936499</v>
      </c>
      <c r="G223" t="s">
        <v>133</v>
      </c>
    </row>
    <row r="224" spans="1:7" x14ac:dyDescent="0.25">
      <c r="A224" t="s">
        <v>154</v>
      </c>
      <c r="B224" t="s">
        <v>155</v>
      </c>
      <c r="C224">
        <v>7</v>
      </c>
      <c r="D224" t="s">
        <v>12</v>
      </c>
      <c r="E224" s="10">
        <v>3.0990000000000002</v>
      </c>
      <c r="F224" s="10">
        <v>15.196924942675199</v>
      </c>
      <c r="G224" t="s">
        <v>133</v>
      </c>
    </row>
    <row r="225" spans="1:7" x14ac:dyDescent="0.25">
      <c r="A225" t="s">
        <v>154</v>
      </c>
      <c r="B225" t="s">
        <v>155</v>
      </c>
      <c r="C225">
        <v>7</v>
      </c>
      <c r="D225" t="s">
        <v>30</v>
      </c>
      <c r="E225" s="10">
        <v>0.14306074199999999</v>
      </c>
      <c r="F225" s="10">
        <v>15.196924942675199</v>
      </c>
      <c r="G225" t="s">
        <v>133</v>
      </c>
    </row>
    <row r="226" spans="1:7" x14ac:dyDescent="0.25">
      <c r="A226" t="s">
        <v>154</v>
      </c>
      <c r="B226" t="s">
        <v>155</v>
      </c>
      <c r="C226">
        <v>7</v>
      </c>
      <c r="D226" t="s">
        <v>103</v>
      </c>
      <c r="E226" s="10">
        <v>0</v>
      </c>
      <c r="F226" s="10">
        <v>15.196924942675199</v>
      </c>
      <c r="G226" t="s">
        <v>133</v>
      </c>
    </row>
    <row r="227" spans="1:7" x14ac:dyDescent="0.25">
      <c r="A227" t="s">
        <v>154</v>
      </c>
      <c r="B227" t="s">
        <v>155</v>
      </c>
      <c r="C227">
        <v>7</v>
      </c>
      <c r="D227" t="s">
        <v>27</v>
      </c>
      <c r="E227" s="10">
        <v>4.5459948749999999</v>
      </c>
      <c r="F227" s="10">
        <v>15.196924942675199</v>
      </c>
      <c r="G227" t="s">
        <v>133</v>
      </c>
    </row>
    <row r="228" spans="1:7" x14ac:dyDescent="0.25">
      <c r="A228" t="s">
        <v>154</v>
      </c>
      <c r="B228" t="s">
        <v>155</v>
      </c>
      <c r="C228">
        <v>7</v>
      </c>
      <c r="D228" t="s">
        <v>28</v>
      </c>
      <c r="E228" s="10">
        <v>2.0000000010000001</v>
      </c>
      <c r="F228" s="10">
        <v>15.196924942675199</v>
      </c>
      <c r="G228" t="s">
        <v>133</v>
      </c>
    </row>
    <row r="229" spans="1:7" x14ac:dyDescent="0.25">
      <c r="A229" t="s">
        <v>154</v>
      </c>
      <c r="B229" t="s">
        <v>155</v>
      </c>
      <c r="C229">
        <v>7</v>
      </c>
      <c r="D229" t="s">
        <v>32</v>
      </c>
      <c r="E229" s="10">
        <v>0</v>
      </c>
      <c r="F229" s="10">
        <v>15.196924942675199</v>
      </c>
      <c r="G229" t="s">
        <v>133</v>
      </c>
    </row>
    <row r="230" spans="1:7" x14ac:dyDescent="0.25">
      <c r="A230" t="s">
        <v>154</v>
      </c>
      <c r="B230" t="s">
        <v>155</v>
      </c>
      <c r="C230">
        <v>7</v>
      </c>
      <c r="D230" t="s">
        <v>31</v>
      </c>
      <c r="E230" s="10">
        <v>7.0232068910000001</v>
      </c>
      <c r="F230" s="10">
        <v>15.196924942675199</v>
      </c>
      <c r="G230" t="s">
        <v>133</v>
      </c>
    </row>
    <row r="231" spans="1:7" x14ac:dyDescent="0.25">
      <c r="A231" t="s">
        <v>154</v>
      </c>
      <c r="B231" t="s">
        <v>155</v>
      </c>
      <c r="C231">
        <v>8</v>
      </c>
      <c r="D231" t="s">
        <v>12</v>
      </c>
      <c r="E231" s="10">
        <v>3.0990000000000002</v>
      </c>
      <c r="F231" s="10">
        <v>15.2026949535166</v>
      </c>
      <c r="G231" t="s">
        <v>133</v>
      </c>
    </row>
    <row r="232" spans="1:7" x14ac:dyDescent="0.25">
      <c r="A232" t="s">
        <v>154</v>
      </c>
      <c r="B232" t="s">
        <v>155</v>
      </c>
      <c r="C232">
        <v>8</v>
      </c>
      <c r="D232" t="s">
        <v>30</v>
      </c>
      <c r="E232" s="10">
        <v>0.14306074199999999</v>
      </c>
      <c r="F232" s="10">
        <v>15.2026949535166</v>
      </c>
      <c r="G232" t="s">
        <v>133</v>
      </c>
    </row>
    <row r="233" spans="1:7" x14ac:dyDescent="0.25">
      <c r="A233" t="s">
        <v>154</v>
      </c>
      <c r="B233" t="s">
        <v>155</v>
      </c>
      <c r="C233">
        <v>8</v>
      </c>
      <c r="D233" t="s">
        <v>103</v>
      </c>
      <c r="E233" s="10">
        <v>0</v>
      </c>
      <c r="F233" s="10">
        <v>15.2026949535166</v>
      </c>
      <c r="G233" t="s">
        <v>133</v>
      </c>
    </row>
    <row r="234" spans="1:7" x14ac:dyDescent="0.25">
      <c r="A234" t="s">
        <v>154</v>
      </c>
      <c r="B234" t="s">
        <v>155</v>
      </c>
      <c r="C234">
        <v>8</v>
      </c>
      <c r="D234" t="s">
        <v>27</v>
      </c>
      <c r="E234" s="10">
        <v>4.5581124099999997</v>
      </c>
      <c r="F234" s="10">
        <v>15.2026949535166</v>
      </c>
      <c r="G234" t="s">
        <v>133</v>
      </c>
    </row>
    <row r="235" spans="1:7" x14ac:dyDescent="0.25">
      <c r="A235" t="s">
        <v>154</v>
      </c>
      <c r="B235" t="s">
        <v>155</v>
      </c>
      <c r="C235">
        <v>8</v>
      </c>
      <c r="D235" t="s">
        <v>28</v>
      </c>
      <c r="E235" s="10">
        <v>2.0000000010000001</v>
      </c>
      <c r="F235" s="10">
        <v>15.2026949535166</v>
      </c>
      <c r="G235" t="s">
        <v>133</v>
      </c>
    </row>
    <row r="236" spans="1:7" x14ac:dyDescent="0.25">
      <c r="A236" t="s">
        <v>154</v>
      </c>
      <c r="B236" t="s">
        <v>155</v>
      </c>
      <c r="C236">
        <v>8</v>
      </c>
      <c r="D236" t="s">
        <v>32</v>
      </c>
      <c r="E236" s="10">
        <v>7.7262006129032203E-3</v>
      </c>
      <c r="F236" s="10">
        <v>15.2026949535166</v>
      </c>
      <c r="G236" t="s">
        <v>133</v>
      </c>
    </row>
    <row r="237" spans="1:7" x14ac:dyDescent="0.25">
      <c r="A237" t="s">
        <v>154</v>
      </c>
      <c r="B237" t="s">
        <v>155</v>
      </c>
      <c r="C237">
        <v>8</v>
      </c>
      <c r="D237" t="s">
        <v>31</v>
      </c>
      <c r="E237" s="10">
        <v>5.9387546359999996</v>
      </c>
      <c r="F237" s="10">
        <v>15.2026949535166</v>
      </c>
      <c r="G237" t="s">
        <v>133</v>
      </c>
    </row>
    <row r="238" spans="1:7" x14ac:dyDescent="0.25">
      <c r="A238" t="s">
        <v>154</v>
      </c>
      <c r="B238" t="s">
        <v>155</v>
      </c>
      <c r="C238">
        <v>9</v>
      </c>
      <c r="D238" t="s">
        <v>12</v>
      </c>
      <c r="E238" s="10">
        <v>3.0990000000000002</v>
      </c>
      <c r="F238" s="10">
        <v>15.9660747111897</v>
      </c>
      <c r="G238" t="s">
        <v>133</v>
      </c>
    </row>
    <row r="239" spans="1:7" x14ac:dyDescent="0.25">
      <c r="A239" t="s">
        <v>154</v>
      </c>
      <c r="B239" t="s">
        <v>155</v>
      </c>
      <c r="C239">
        <v>9</v>
      </c>
      <c r="D239" t="s">
        <v>30</v>
      </c>
      <c r="E239" s="10">
        <v>0.14306074199999999</v>
      </c>
      <c r="F239" s="10">
        <v>15.9660747111897</v>
      </c>
      <c r="G239" t="s">
        <v>133</v>
      </c>
    </row>
    <row r="240" spans="1:7" x14ac:dyDescent="0.25">
      <c r="A240" t="s">
        <v>154</v>
      </c>
      <c r="B240" t="s">
        <v>155</v>
      </c>
      <c r="C240">
        <v>9</v>
      </c>
      <c r="D240" t="s">
        <v>103</v>
      </c>
      <c r="E240" s="10">
        <v>0</v>
      </c>
      <c r="F240" s="10">
        <v>15.9660747111897</v>
      </c>
      <c r="G240" t="s">
        <v>133</v>
      </c>
    </row>
    <row r="241" spans="1:7" x14ac:dyDescent="0.25">
      <c r="A241" t="s">
        <v>154</v>
      </c>
      <c r="B241" t="s">
        <v>155</v>
      </c>
      <c r="C241">
        <v>9</v>
      </c>
      <c r="D241" t="s">
        <v>27</v>
      </c>
      <c r="E241" s="10">
        <v>4.8587264780000003</v>
      </c>
      <c r="F241" s="10">
        <v>15.9660747111897</v>
      </c>
      <c r="G241" t="s">
        <v>133</v>
      </c>
    </row>
    <row r="242" spans="1:7" x14ac:dyDescent="0.25">
      <c r="A242" t="s">
        <v>154</v>
      </c>
      <c r="B242" t="s">
        <v>155</v>
      </c>
      <c r="C242">
        <v>9</v>
      </c>
      <c r="D242" t="s">
        <v>28</v>
      </c>
      <c r="E242" s="10">
        <v>2.0000000010000001</v>
      </c>
      <c r="F242" s="10">
        <v>15.9660747111897</v>
      </c>
      <c r="G242" t="s">
        <v>133</v>
      </c>
    </row>
    <row r="243" spans="1:7" x14ac:dyDescent="0.25">
      <c r="A243" t="s">
        <v>154</v>
      </c>
      <c r="B243" t="s">
        <v>155</v>
      </c>
      <c r="C243">
        <v>9</v>
      </c>
      <c r="D243" t="s">
        <v>32</v>
      </c>
      <c r="E243" s="10">
        <v>1.3336904940000001</v>
      </c>
      <c r="F243" s="10">
        <v>15.9660747111897</v>
      </c>
      <c r="G243" t="s">
        <v>133</v>
      </c>
    </row>
    <row r="244" spans="1:7" x14ac:dyDescent="0.25">
      <c r="A244" t="s">
        <v>154</v>
      </c>
      <c r="B244" t="s">
        <v>155</v>
      </c>
      <c r="C244">
        <v>9</v>
      </c>
      <c r="D244" t="s">
        <v>31</v>
      </c>
      <c r="E244" s="10">
        <v>4.7460780759999999</v>
      </c>
      <c r="F244" s="10">
        <v>15.9660747111897</v>
      </c>
      <c r="G244" t="s">
        <v>133</v>
      </c>
    </row>
    <row r="245" spans="1:7" x14ac:dyDescent="0.25">
      <c r="A245" t="s">
        <v>154</v>
      </c>
      <c r="B245" t="s">
        <v>155</v>
      </c>
      <c r="C245">
        <v>10</v>
      </c>
      <c r="D245" t="s">
        <v>12</v>
      </c>
      <c r="E245" s="10">
        <v>3.0990000000000002</v>
      </c>
      <c r="F245" s="10">
        <v>16.3646108538065</v>
      </c>
      <c r="G245" t="s">
        <v>133</v>
      </c>
    </row>
    <row r="246" spans="1:7" x14ac:dyDescent="0.25">
      <c r="A246" t="s">
        <v>154</v>
      </c>
      <c r="B246" t="s">
        <v>155</v>
      </c>
      <c r="C246">
        <v>10</v>
      </c>
      <c r="D246" t="s">
        <v>30</v>
      </c>
      <c r="E246" s="10">
        <v>0.14306074199999999</v>
      </c>
      <c r="F246" s="10">
        <v>16.3646108538065</v>
      </c>
      <c r="G246" t="s">
        <v>133</v>
      </c>
    </row>
    <row r="247" spans="1:7" x14ac:dyDescent="0.25">
      <c r="A247" t="s">
        <v>154</v>
      </c>
      <c r="B247" t="s">
        <v>155</v>
      </c>
      <c r="C247">
        <v>10</v>
      </c>
      <c r="D247" t="s">
        <v>103</v>
      </c>
      <c r="E247" s="10">
        <v>0</v>
      </c>
      <c r="F247" s="10">
        <v>16.3646108538065</v>
      </c>
      <c r="G247" t="s">
        <v>133</v>
      </c>
    </row>
    <row r="248" spans="1:7" x14ac:dyDescent="0.25">
      <c r="A248" t="s">
        <v>154</v>
      </c>
      <c r="B248" t="s">
        <v>155</v>
      </c>
      <c r="C248">
        <v>10</v>
      </c>
      <c r="D248" t="s">
        <v>27</v>
      </c>
      <c r="E248" s="10">
        <v>4.524828372</v>
      </c>
      <c r="F248" s="10">
        <v>16.3646108538065</v>
      </c>
      <c r="G248" t="s">
        <v>133</v>
      </c>
    </row>
    <row r="249" spans="1:7" x14ac:dyDescent="0.25">
      <c r="A249" t="s">
        <v>154</v>
      </c>
      <c r="B249" t="s">
        <v>155</v>
      </c>
      <c r="C249">
        <v>10</v>
      </c>
      <c r="D249" t="s">
        <v>28</v>
      </c>
      <c r="E249" s="10">
        <v>2.0000000010000001</v>
      </c>
      <c r="F249" s="10">
        <v>16.3646108538065</v>
      </c>
      <c r="G249" t="s">
        <v>133</v>
      </c>
    </row>
    <row r="250" spans="1:7" x14ac:dyDescent="0.25">
      <c r="A250" t="s">
        <v>154</v>
      </c>
      <c r="B250" t="s">
        <v>155</v>
      </c>
      <c r="C250">
        <v>10</v>
      </c>
      <c r="D250" t="s">
        <v>32</v>
      </c>
      <c r="E250" s="10">
        <v>3.3024293638064499</v>
      </c>
      <c r="F250" s="10">
        <v>16.3646108538065</v>
      </c>
      <c r="G250" t="s">
        <v>133</v>
      </c>
    </row>
    <row r="251" spans="1:7" x14ac:dyDescent="0.25">
      <c r="A251" t="s">
        <v>154</v>
      </c>
      <c r="B251" t="s">
        <v>155</v>
      </c>
      <c r="C251">
        <v>10</v>
      </c>
      <c r="D251" t="s">
        <v>31</v>
      </c>
      <c r="E251" s="10">
        <v>4.126499656</v>
      </c>
      <c r="F251" s="10">
        <v>16.3646108538065</v>
      </c>
      <c r="G251" t="s">
        <v>133</v>
      </c>
    </row>
    <row r="252" spans="1:7" x14ac:dyDescent="0.25">
      <c r="A252" t="s">
        <v>154</v>
      </c>
      <c r="B252" t="s">
        <v>155</v>
      </c>
      <c r="C252">
        <v>11</v>
      </c>
      <c r="D252" t="s">
        <v>12</v>
      </c>
      <c r="E252" s="10">
        <v>3.0990000000000002</v>
      </c>
      <c r="F252" s="10">
        <v>16.877493849043599</v>
      </c>
      <c r="G252" t="s">
        <v>133</v>
      </c>
    </row>
    <row r="253" spans="1:7" x14ac:dyDescent="0.25">
      <c r="A253" t="s">
        <v>154</v>
      </c>
      <c r="B253" t="s">
        <v>155</v>
      </c>
      <c r="C253">
        <v>11</v>
      </c>
      <c r="D253" t="s">
        <v>30</v>
      </c>
      <c r="E253" s="10">
        <v>0.14306074199999999</v>
      </c>
      <c r="F253" s="10">
        <v>16.877493849043599</v>
      </c>
      <c r="G253" t="s">
        <v>133</v>
      </c>
    </row>
    <row r="254" spans="1:7" x14ac:dyDescent="0.25">
      <c r="A254" t="s">
        <v>154</v>
      </c>
      <c r="B254" t="s">
        <v>155</v>
      </c>
      <c r="C254">
        <v>11</v>
      </c>
      <c r="D254" t="s">
        <v>103</v>
      </c>
      <c r="E254" s="10">
        <v>0</v>
      </c>
      <c r="F254" s="10">
        <v>16.877493849043599</v>
      </c>
      <c r="G254" t="s">
        <v>133</v>
      </c>
    </row>
    <row r="255" spans="1:7" x14ac:dyDescent="0.25">
      <c r="A255" t="s">
        <v>154</v>
      </c>
      <c r="B255" t="s">
        <v>155</v>
      </c>
      <c r="C255">
        <v>11</v>
      </c>
      <c r="D255" t="s">
        <v>27</v>
      </c>
      <c r="E255" s="10">
        <v>2.6031797920000002</v>
      </c>
      <c r="F255" s="10">
        <v>16.877493849043599</v>
      </c>
      <c r="G255" t="s">
        <v>133</v>
      </c>
    </row>
    <row r="256" spans="1:7" x14ac:dyDescent="0.25">
      <c r="A256" t="s">
        <v>154</v>
      </c>
      <c r="B256" t="s">
        <v>155</v>
      </c>
      <c r="C256">
        <v>11</v>
      </c>
      <c r="D256" t="s">
        <v>28</v>
      </c>
      <c r="E256" s="10">
        <v>2.0000000010000001</v>
      </c>
      <c r="F256" s="10">
        <v>16.877493849043599</v>
      </c>
      <c r="G256" t="s">
        <v>133</v>
      </c>
    </row>
    <row r="257" spans="1:7" x14ac:dyDescent="0.25">
      <c r="A257" t="s">
        <v>154</v>
      </c>
      <c r="B257" t="s">
        <v>155</v>
      </c>
      <c r="C257">
        <v>11</v>
      </c>
      <c r="D257" t="s">
        <v>32</v>
      </c>
      <c r="E257" s="10">
        <v>4.9234004238064504</v>
      </c>
      <c r="F257" s="10">
        <v>16.877493849043599</v>
      </c>
      <c r="G257" t="s">
        <v>133</v>
      </c>
    </row>
    <row r="258" spans="1:7" x14ac:dyDescent="0.25">
      <c r="A258" t="s">
        <v>154</v>
      </c>
      <c r="B258" t="s">
        <v>155</v>
      </c>
      <c r="C258">
        <v>11</v>
      </c>
      <c r="D258" t="s">
        <v>31</v>
      </c>
      <c r="E258" s="10">
        <v>4.2772261680000003</v>
      </c>
      <c r="F258" s="10">
        <v>16.877493849043599</v>
      </c>
      <c r="G258" t="s">
        <v>133</v>
      </c>
    </row>
    <row r="259" spans="1:7" x14ac:dyDescent="0.25">
      <c r="A259" t="s">
        <v>154</v>
      </c>
      <c r="B259" t="s">
        <v>155</v>
      </c>
      <c r="C259">
        <v>12</v>
      </c>
      <c r="D259" t="s">
        <v>12</v>
      </c>
      <c r="E259" s="10">
        <v>2.9049999999999998</v>
      </c>
      <c r="F259" s="10">
        <v>16.5453185824475</v>
      </c>
      <c r="G259" t="s">
        <v>133</v>
      </c>
    </row>
    <row r="260" spans="1:7" x14ac:dyDescent="0.25">
      <c r="A260" t="s">
        <v>154</v>
      </c>
      <c r="B260" t="s">
        <v>155</v>
      </c>
      <c r="C260">
        <v>12</v>
      </c>
      <c r="D260" t="s">
        <v>30</v>
      </c>
      <c r="E260" s="10">
        <v>0.140584552</v>
      </c>
      <c r="F260" s="10">
        <v>16.5453185824475</v>
      </c>
      <c r="G260" t="s">
        <v>133</v>
      </c>
    </row>
    <row r="261" spans="1:7" x14ac:dyDescent="0.25">
      <c r="A261" t="s">
        <v>154</v>
      </c>
      <c r="B261" t="s">
        <v>155</v>
      </c>
      <c r="C261">
        <v>12</v>
      </c>
      <c r="D261" t="s">
        <v>103</v>
      </c>
      <c r="E261" s="10">
        <v>0</v>
      </c>
      <c r="F261" s="10">
        <v>16.5453185824475</v>
      </c>
      <c r="G261" t="s">
        <v>133</v>
      </c>
    </row>
    <row r="262" spans="1:7" x14ac:dyDescent="0.25">
      <c r="A262" t="s">
        <v>154</v>
      </c>
      <c r="B262" t="s">
        <v>155</v>
      </c>
      <c r="C262">
        <v>12</v>
      </c>
      <c r="D262" t="s">
        <v>27</v>
      </c>
      <c r="E262" s="10">
        <v>1.02752</v>
      </c>
      <c r="F262" s="10">
        <v>16.5453185824475</v>
      </c>
      <c r="G262" t="s">
        <v>133</v>
      </c>
    </row>
    <row r="263" spans="1:7" x14ac:dyDescent="0.25">
      <c r="A263" t="s">
        <v>154</v>
      </c>
      <c r="B263" t="s">
        <v>155</v>
      </c>
      <c r="C263">
        <v>12</v>
      </c>
      <c r="D263" t="s">
        <v>28</v>
      </c>
      <c r="E263" s="10">
        <v>2.0000000010000001</v>
      </c>
      <c r="F263" s="10">
        <v>16.5453185824475</v>
      </c>
      <c r="G263" t="s">
        <v>133</v>
      </c>
    </row>
    <row r="264" spans="1:7" x14ac:dyDescent="0.25">
      <c r="A264" t="s">
        <v>154</v>
      </c>
      <c r="B264" t="s">
        <v>155</v>
      </c>
      <c r="C264">
        <v>12</v>
      </c>
      <c r="D264" t="s">
        <v>32</v>
      </c>
      <c r="E264" s="10">
        <v>7.00999544932258</v>
      </c>
      <c r="F264" s="10">
        <v>16.5453185824475</v>
      </c>
      <c r="G264" t="s">
        <v>133</v>
      </c>
    </row>
    <row r="265" spans="1:7" x14ac:dyDescent="0.25">
      <c r="A265" t="s">
        <v>154</v>
      </c>
      <c r="B265" t="s">
        <v>155</v>
      </c>
      <c r="C265">
        <v>12</v>
      </c>
      <c r="D265" t="s">
        <v>31</v>
      </c>
      <c r="E265" s="10">
        <v>4.5396398060000003</v>
      </c>
      <c r="F265" s="10">
        <v>16.5453185824475</v>
      </c>
      <c r="G265" t="s">
        <v>133</v>
      </c>
    </row>
    <row r="266" spans="1:7" x14ac:dyDescent="0.25">
      <c r="A266" t="s">
        <v>154</v>
      </c>
      <c r="B266" t="s">
        <v>155</v>
      </c>
      <c r="C266">
        <v>13</v>
      </c>
      <c r="D266" t="s">
        <v>12</v>
      </c>
      <c r="E266" s="10">
        <v>2.9049999999999998</v>
      </c>
      <c r="F266" s="10">
        <v>16.495817807154001</v>
      </c>
      <c r="G266" t="s">
        <v>133</v>
      </c>
    </row>
    <row r="267" spans="1:7" x14ac:dyDescent="0.25">
      <c r="A267" t="s">
        <v>154</v>
      </c>
      <c r="B267" t="s">
        <v>155</v>
      </c>
      <c r="C267">
        <v>13</v>
      </c>
      <c r="D267" t="s">
        <v>30</v>
      </c>
      <c r="E267" s="10">
        <v>0.140584552</v>
      </c>
      <c r="F267" s="10">
        <v>16.495817807154001</v>
      </c>
      <c r="G267" t="s">
        <v>133</v>
      </c>
    </row>
    <row r="268" spans="1:7" x14ac:dyDescent="0.25">
      <c r="A268" t="s">
        <v>154</v>
      </c>
      <c r="B268" t="s">
        <v>155</v>
      </c>
      <c r="C268">
        <v>13</v>
      </c>
      <c r="D268" t="s">
        <v>103</v>
      </c>
      <c r="E268" s="10">
        <v>0</v>
      </c>
      <c r="F268" s="10">
        <v>16.495817807154001</v>
      </c>
      <c r="G268" t="s">
        <v>133</v>
      </c>
    </row>
    <row r="269" spans="1:7" x14ac:dyDescent="0.25">
      <c r="A269" t="s">
        <v>154</v>
      </c>
      <c r="B269" t="s">
        <v>155</v>
      </c>
      <c r="C269">
        <v>13</v>
      </c>
      <c r="D269" t="s">
        <v>27</v>
      </c>
      <c r="E269" s="10">
        <v>1.02752</v>
      </c>
      <c r="F269" s="10">
        <v>16.495817807154001</v>
      </c>
      <c r="G269" t="s">
        <v>133</v>
      </c>
    </row>
    <row r="270" spans="1:7" x14ac:dyDescent="0.25">
      <c r="A270" t="s">
        <v>154</v>
      </c>
      <c r="B270" t="s">
        <v>155</v>
      </c>
      <c r="C270">
        <v>13</v>
      </c>
      <c r="D270" t="s">
        <v>28</v>
      </c>
      <c r="E270" s="10">
        <v>0.25</v>
      </c>
      <c r="F270" s="10">
        <v>16.495817807154001</v>
      </c>
      <c r="G270" t="s">
        <v>133</v>
      </c>
    </row>
    <row r="271" spans="1:7" x14ac:dyDescent="0.25">
      <c r="A271" t="s">
        <v>154</v>
      </c>
      <c r="B271" t="s">
        <v>155</v>
      </c>
      <c r="C271">
        <v>13</v>
      </c>
      <c r="D271" t="s">
        <v>32</v>
      </c>
      <c r="E271" s="10">
        <v>7.9164560740967698</v>
      </c>
      <c r="F271" s="10">
        <v>16.495817807154001</v>
      </c>
      <c r="G271" t="s">
        <v>133</v>
      </c>
    </row>
    <row r="272" spans="1:7" x14ac:dyDescent="0.25">
      <c r="A272" t="s">
        <v>154</v>
      </c>
      <c r="B272" t="s">
        <v>155</v>
      </c>
      <c r="C272">
        <v>13</v>
      </c>
      <c r="D272" t="s">
        <v>31</v>
      </c>
      <c r="E272" s="10">
        <v>5.1161895169999996</v>
      </c>
      <c r="F272" s="10">
        <v>16.495817807154001</v>
      </c>
      <c r="G272" t="s">
        <v>133</v>
      </c>
    </row>
    <row r="273" spans="1:7" x14ac:dyDescent="0.25">
      <c r="A273" t="s">
        <v>154</v>
      </c>
      <c r="B273" t="s">
        <v>155</v>
      </c>
      <c r="C273">
        <v>14</v>
      </c>
      <c r="D273" t="s">
        <v>12</v>
      </c>
      <c r="E273" s="10">
        <v>2.9049999999999998</v>
      </c>
      <c r="F273" s="10">
        <v>16.3986402885185</v>
      </c>
      <c r="G273" t="s">
        <v>133</v>
      </c>
    </row>
    <row r="274" spans="1:7" x14ac:dyDescent="0.25">
      <c r="A274" t="s">
        <v>154</v>
      </c>
      <c r="B274" t="s">
        <v>155</v>
      </c>
      <c r="C274">
        <v>14</v>
      </c>
      <c r="D274" t="s">
        <v>30</v>
      </c>
      <c r="E274" s="10">
        <v>0.140584552</v>
      </c>
      <c r="F274" s="10">
        <v>16.3986402885185</v>
      </c>
      <c r="G274" t="s">
        <v>133</v>
      </c>
    </row>
    <row r="275" spans="1:7" x14ac:dyDescent="0.25">
      <c r="A275" t="s">
        <v>154</v>
      </c>
      <c r="B275" t="s">
        <v>155</v>
      </c>
      <c r="C275">
        <v>14</v>
      </c>
      <c r="D275" t="s">
        <v>103</v>
      </c>
      <c r="E275" s="10">
        <v>0</v>
      </c>
      <c r="F275" s="10">
        <v>16.3986402885185</v>
      </c>
      <c r="G275" t="s">
        <v>133</v>
      </c>
    </row>
    <row r="276" spans="1:7" x14ac:dyDescent="0.25">
      <c r="A276" t="s">
        <v>154</v>
      </c>
      <c r="B276" t="s">
        <v>155</v>
      </c>
      <c r="C276">
        <v>14</v>
      </c>
      <c r="D276" t="s">
        <v>27</v>
      </c>
      <c r="E276" s="10">
        <v>1.02752</v>
      </c>
      <c r="F276" s="10">
        <v>16.3986402885185</v>
      </c>
      <c r="G276" t="s">
        <v>133</v>
      </c>
    </row>
    <row r="277" spans="1:7" x14ac:dyDescent="0.25">
      <c r="A277" t="s">
        <v>154</v>
      </c>
      <c r="B277" t="s">
        <v>155</v>
      </c>
      <c r="C277">
        <v>14</v>
      </c>
      <c r="D277" t="s">
        <v>28</v>
      </c>
      <c r="E277" s="10">
        <v>0.25</v>
      </c>
      <c r="F277" s="10">
        <v>16.3986402885185</v>
      </c>
      <c r="G277" t="s">
        <v>133</v>
      </c>
    </row>
    <row r="278" spans="1:7" x14ac:dyDescent="0.25">
      <c r="A278" t="s">
        <v>154</v>
      </c>
      <c r="B278" t="s">
        <v>155</v>
      </c>
      <c r="C278">
        <v>14</v>
      </c>
      <c r="D278" t="s">
        <v>32</v>
      </c>
      <c r="E278" s="10">
        <v>8.0433517762903204</v>
      </c>
      <c r="F278" s="10">
        <v>16.3986402885185</v>
      </c>
      <c r="G278" t="s">
        <v>133</v>
      </c>
    </row>
    <row r="279" spans="1:7" x14ac:dyDescent="0.25">
      <c r="A279" t="s">
        <v>154</v>
      </c>
      <c r="B279" t="s">
        <v>155</v>
      </c>
      <c r="C279">
        <v>14</v>
      </c>
      <c r="D279" t="s">
        <v>31</v>
      </c>
      <c r="E279" s="10">
        <v>5.4753294620000004</v>
      </c>
      <c r="F279" s="10">
        <v>16.3986402885185</v>
      </c>
      <c r="G279" t="s">
        <v>133</v>
      </c>
    </row>
    <row r="280" spans="1:7" x14ac:dyDescent="0.25">
      <c r="A280" t="s">
        <v>154</v>
      </c>
      <c r="B280" t="s">
        <v>155</v>
      </c>
      <c r="C280">
        <v>15</v>
      </c>
      <c r="D280" t="s">
        <v>12</v>
      </c>
      <c r="E280" s="10">
        <v>3.0008255246100002</v>
      </c>
      <c r="F280" s="10">
        <v>16.033933218749802</v>
      </c>
      <c r="G280" t="s">
        <v>133</v>
      </c>
    </row>
    <row r="281" spans="1:7" x14ac:dyDescent="0.25">
      <c r="A281" t="s">
        <v>154</v>
      </c>
      <c r="B281" t="s">
        <v>155</v>
      </c>
      <c r="C281">
        <v>15</v>
      </c>
      <c r="D281" t="s">
        <v>30</v>
      </c>
      <c r="E281" s="10">
        <v>0.14306074199999999</v>
      </c>
      <c r="F281" s="10">
        <v>16.033933218749802</v>
      </c>
      <c r="G281" t="s">
        <v>133</v>
      </c>
    </row>
    <row r="282" spans="1:7" x14ac:dyDescent="0.25">
      <c r="A282" t="s">
        <v>154</v>
      </c>
      <c r="B282" t="s">
        <v>155</v>
      </c>
      <c r="C282">
        <v>15</v>
      </c>
      <c r="D282" t="s">
        <v>103</v>
      </c>
      <c r="E282" s="10">
        <v>0</v>
      </c>
      <c r="F282" s="10">
        <v>16.033933218749802</v>
      </c>
      <c r="G282" t="s">
        <v>133</v>
      </c>
    </row>
    <row r="283" spans="1:7" x14ac:dyDescent="0.25">
      <c r="A283" t="s">
        <v>154</v>
      </c>
      <c r="B283" t="s">
        <v>155</v>
      </c>
      <c r="C283">
        <v>15</v>
      </c>
      <c r="D283" t="s">
        <v>27</v>
      </c>
      <c r="E283" s="10">
        <v>1.02752</v>
      </c>
      <c r="F283" s="10">
        <v>16.033933218749802</v>
      </c>
      <c r="G283" t="s">
        <v>133</v>
      </c>
    </row>
    <row r="284" spans="1:7" x14ac:dyDescent="0.25">
      <c r="A284" t="s">
        <v>154</v>
      </c>
      <c r="B284" t="s">
        <v>155</v>
      </c>
      <c r="C284">
        <v>15</v>
      </c>
      <c r="D284" t="s">
        <v>28</v>
      </c>
      <c r="E284" s="10">
        <v>2.0000000010000001</v>
      </c>
      <c r="F284" s="10">
        <v>16.033933218749802</v>
      </c>
      <c r="G284" t="s">
        <v>133</v>
      </c>
    </row>
    <row r="285" spans="1:7" x14ac:dyDescent="0.25">
      <c r="A285" t="s">
        <v>154</v>
      </c>
      <c r="B285" t="s">
        <v>155</v>
      </c>
      <c r="C285">
        <v>15</v>
      </c>
      <c r="D285" t="s">
        <v>32</v>
      </c>
      <c r="E285" s="10">
        <v>5.0689081045483899</v>
      </c>
      <c r="F285" s="10">
        <v>16.033933218749802</v>
      </c>
      <c r="G285" t="s">
        <v>133</v>
      </c>
    </row>
    <row r="286" spans="1:7" x14ac:dyDescent="0.25">
      <c r="A286" t="s">
        <v>154</v>
      </c>
      <c r="B286" t="s">
        <v>155</v>
      </c>
      <c r="C286">
        <v>15</v>
      </c>
      <c r="D286" t="s">
        <v>31</v>
      </c>
      <c r="E286" s="10">
        <v>6.1948248030000004</v>
      </c>
      <c r="F286" s="10">
        <v>16.033933218749802</v>
      </c>
      <c r="G286" t="s">
        <v>133</v>
      </c>
    </row>
    <row r="287" spans="1:7" x14ac:dyDescent="0.25">
      <c r="A287" t="s">
        <v>154</v>
      </c>
      <c r="B287" t="s">
        <v>155</v>
      </c>
      <c r="C287">
        <v>16</v>
      </c>
      <c r="D287" t="s">
        <v>12</v>
      </c>
      <c r="E287" s="10">
        <v>3.0990000000000002</v>
      </c>
      <c r="F287" s="10">
        <v>15.4585521200926</v>
      </c>
      <c r="G287" t="s">
        <v>133</v>
      </c>
    </row>
    <row r="288" spans="1:7" x14ac:dyDescent="0.25">
      <c r="A288" t="s">
        <v>154</v>
      </c>
      <c r="B288" t="s">
        <v>155</v>
      </c>
      <c r="C288">
        <v>16</v>
      </c>
      <c r="D288" t="s">
        <v>30</v>
      </c>
      <c r="E288" s="10">
        <v>0.14306074199999999</v>
      </c>
      <c r="F288" s="10">
        <v>15.4585521200926</v>
      </c>
      <c r="G288" t="s">
        <v>133</v>
      </c>
    </row>
    <row r="289" spans="1:7" x14ac:dyDescent="0.25">
      <c r="A289" t="s">
        <v>154</v>
      </c>
      <c r="B289" t="s">
        <v>155</v>
      </c>
      <c r="C289">
        <v>16</v>
      </c>
      <c r="D289" t="s">
        <v>103</v>
      </c>
      <c r="E289" s="10">
        <v>0</v>
      </c>
      <c r="F289" s="10">
        <v>15.4585521200926</v>
      </c>
      <c r="G289" t="s">
        <v>133</v>
      </c>
    </row>
    <row r="290" spans="1:7" x14ac:dyDescent="0.25">
      <c r="A290" t="s">
        <v>154</v>
      </c>
      <c r="B290" t="s">
        <v>155</v>
      </c>
      <c r="C290">
        <v>16</v>
      </c>
      <c r="D290" t="s">
        <v>27</v>
      </c>
      <c r="E290" s="10">
        <v>3.068290835</v>
      </c>
      <c r="F290" s="10">
        <v>15.4585521200926</v>
      </c>
      <c r="G290" t="s">
        <v>133</v>
      </c>
    </row>
    <row r="291" spans="1:7" x14ac:dyDescent="0.25">
      <c r="A291" t="s">
        <v>154</v>
      </c>
      <c r="B291" t="s">
        <v>155</v>
      </c>
      <c r="C291">
        <v>16</v>
      </c>
      <c r="D291" t="s">
        <v>28</v>
      </c>
      <c r="E291" s="10">
        <v>2.0000000010000001</v>
      </c>
      <c r="F291" s="10">
        <v>15.4585521200926</v>
      </c>
      <c r="G291" t="s">
        <v>133</v>
      </c>
    </row>
    <row r="292" spans="1:7" x14ac:dyDescent="0.25">
      <c r="A292" t="s">
        <v>154</v>
      </c>
      <c r="B292" t="s">
        <v>155</v>
      </c>
      <c r="C292">
        <v>16</v>
      </c>
      <c r="D292" t="s">
        <v>32</v>
      </c>
      <c r="E292" s="10">
        <v>0.976958343354838</v>
      </c>
      <c r="F292" s="10">
        <v>15.4585521200926</v>
      </c>
      <c r="G292" t="s">
        <v>133</v>
      </c>
    </row>
    <row r="293" spans="1:7" x14ac:dyDescent="0.25">
      <c r="A293" t="s">
        <v>154</v>
      </c>
      <c r="B293" t="s">
        <v>155</v>
      </c>
      <c r="C293">
        <v>16</v>
      </c>
      <c r="D293" t="s">
        <v>31</v>
      </c>
      <c r="E293" s="10">
        <v>7.0272346839999997</v>
      </c>
      <c r="F293" s="10">
        <v>15.4585521200926</v>
      </c>
      <c r="G293" t="s">
        <v>133</v>
      </c>
    </row>
    <row r="294" spans="1:7" x14ac:dyDescent="0.25">
      <c r="A294" t="s">
        <v>154</v>
      </c>
      <c r="B294" t="s">
        <v>155</v>
      </c>
      <c r="C294">
        <v>17</v>
      </c>
      <c r="D294" t="s">
        <v>12</v>
      </c>
      <c r="E294" s="10">
        <v>3.0990000000000002</v>
      </c>
      <c r="F294" s="10">
        <v>15.550233702422201</v>
      </c>
      <c r="G294" t="s">
        <v>133</v>
      </c>
    </row>
    <row r="295" spans="1:7" x14ac:dyDescent="0.25">
      <c r="A295" t="s">
        <v>154</v>
      </c>
      <c r="B295" t="s">
        <v>155</v>
      </c>
      <c r="C295">
        <v>17</v>
      </c>
      <c r="D295" t="s">
        <v>30</v>
      </c>
      <c r="E295" s="10">
        <v>0.14306074199999999</v>
      </c>
      <c r="F295" s="10">
        <v>15.550233702422201</v>
      </c>
      <c r="G295" t="s">
        <v>133</v>
      </c>
    </row>
    <row r="296" spans="1:7" x14ac:dyDescent="0.25">
      <c r="A296" t="s">
        <v>154</v>
      </c>
      <c r="B296" t="s">
        <v>155</v>
      </c>
      <c r="C296">
        <v>17</v>
      </c>
      <c r="D296" t="s">
        <v>103</v>
      </c>
      <c r="E296" s="10">
        <v>0</v>
      </c>
      <c r="F296" s="10">
        <v>15.550233702422201</v>
      </c>
      <c r="G296" t="s">
        <v>133</v>
      </c>
    </row>
    <row r="297" spans="1:7" x14ac:dyDescent="0.25">
      <c r="A297" t="s">
        <v>154</v>
      </c>
      <c r="B297" t="s">
        <v>155</v>
      </c>
      <c r="C297">
        <v>17</v>
      </c>
      <c r="D297" t="s">
        <v>27</v>
      </c>
      <c r="E297" s="10">
        <v>5.0355948750000001</v>
      </c>
      <c r="F297" s="10">
        <v>15.550233702422201</v>
      </c>
      <c r="G297" t="s">
        <v>133</v>
      </c>
    </row>
    <row r="298" spans="1:7" x14ac:dyDescent="0.25">
      <c r="A298" t="s">
        <v>154</v>
      </c>
      <c r="B298" t="s">
        <v>155</v>
      </c>
      <c r="C298">
        <v>17</v>
      </c>
      <c r="D298" t="s">
        <v>28</v>
      </c>
      <c r="E298" s="10">
        <v>2.0000000010000001</v>
      </c>
      <c r="F298" s="10">
        <v>15.550233702422201</v>
      </c>
      <c r="G298" t="s">
        <v>133</v>
      </c>
    </row>
    <row r="299" spans="1:7" x14ac:dyDescent="0.25">
      <c r="A299" t="s">
        <v>154</v>
      </c>
      <c r="B299" t="s">
        <v>155</v>
      </c>
      <c r="C299">
        <v>17</v>
      </c>
      <c r="D299" t="s">
        <v>32</v>
      </c>
      <c r="E299" s="10">
        <v>0</v>
      </c>
      <c r="F299" s="10">
        <v>15.550233702422201</v>
      </c>
      <c r="G299" t="s">
        <v>133</v>
      </c>
    </row>
    <row r="300" spans="1:7" x14ac:dyDescent="0.25">
      <c r="A300" t="s">
        <v>154</v>
      </c>
      <c r="B300" t="s">
        <v>155</v>
      </c>
      <c r="C300">
        <v>17</v>
      </c>
      <c r="D300" t="s">
        <v>31</v>
      </c>
      <c r="E300" s="10">
        <v>6.8182117660000001</v>
      </c>
      <c r="F300" s="10">
        <v>15.550233702422201</v>
      </c>
      <c r="G300" t="s">
        <v>133</v>
      </c>
    </row>
    <row r="301" spans="1:7" x14ac:dyDescent="0.25">
      <c r="A301" t="s">
        <v>154</v>
      </c>
      <c r="B301" t="s">
        <v>155</v>
      </c>
      <c r="C301">
        <v>18</v>
      </c>
      <c r="D301" t="s">
        <v>12</v>
      </c>
      <c r="E301" s="10">
        <v>3.0990000000000002</v>
      </c>
      <c r="F301" s="10">
        <v>15.976727543151901</v>
      </c>
      <c r="G301" t="s">
        <v>133</v>
      </c>
    </row>
    <row r="302" spans="1:7" x14ac:dyDescent="0.25">
      <c r="A302" t="s">
        <v>154</v>
      </c>
      <c r="B302" t="s">
        <v>155</v>
      </c>
      <c r="C302">
        <v>18</v>
      </c>
      <c r="D302" t="s">
        <v>30</v>
      </c>
      <c r="E302" s="10">
        <v>0.14306074199999999</v>
      </c>
      <c r="F302" s="10">
        <v>15.976727543151901</v>
      </c>
      <c r="G302" t="s">
        <v>133</v>
      </c>
    </row>
    <row r="303" spans="1:7" x14ac:dyDescent="0.25">
      <c r="A303" t="s">
        <v>154</v>
      </c>
      <c r="B303" t="s">
        <v>155</v>
      </c>
      <c r="C303">
        <v>18</v>
      </c>
      <c r="D303" t="s">
        <v>103</v>
      </c>
      <c r="E303" s="10">
        <v>0</v>
      </c>
      <c r="F303" s="10">
        <v>15.976727543151901</v>
      </c>
      <c r="G303" t="s">
        <v>133</v>
      </c>
    </row>
    <row r="304" spans="1:7" x14ac:dyDescent="0.25">
      <c r="A304" t="s">
        <v>154</v>
      </c>
      <c r="B304" t="s">
        <v>155</v>
      </c>
      <c r="C304">
        <v>18</v>
      </c>
      <c r="D304" t="s">
        <v>27</v>
      </c>
      <c r="E304" s="10">
        <v>5.0523209150000001</v>
      </c>
      <c r="F304" s="10">
        <v>15.976727543151901</v>
      </c>
      <c r="G304" t="s">
        <v>133</v>
      </c>
    </row>
    <row r="305" spans="1:7" x14ac:dyDescent="0.25">
      <c r="A305" t="s">
        <v>154</v>
      </c>
      <c r="B305" t="s">
        <v>155</v>
      </c>
      <c r="C305">
        <v>18</v>
      </c>
      <c r="D305" t="s">
        <v>28</v>
      </c>
      <c r="E305" s="10">
        <v>2.0000000010000001</v>
      </c>
      <c r="F305" s="10">
        <v>15.976727543151901</v>
      </c>
      <c r="G305" t="s">
        <v>133</v>
      </c>
    </row>
    <row r="306" spans="1:7" x14ac:dyDescent="0.25">
      <c r="A306" t="s">
        <v>154</v>
      </c>
      <c r="B306" t="s">
        <v>155</v>
      </c>
      <c r="C306">
        <v>18</v>
      </c>
      <c r="D306" t="s">
        <v>32</v>
      </c>
      <c r="E306" s="10">
        <v>0</v>
      </c>
      <c r="F306" s="10">
        <v>15.976727543151901</v>
      </c>
      <c r="G306" t="s">
        <v>133</v>
      </c>
    </row>
    <row r="307" spans="1:7" x14ac:dyDescent="0.25">
      <c r="A307" t="s">
        <v>154</v>
      </c>
      <c r="B307" t="s">
        <v>155</v>
      </c>
      <c r="C307">
        <v>18</v>
      </c>
      <c r="D307" t="s">
        <v>31</v>
      </c>
      <c r="E307" s="10">
        <v>7.551289852</v>
      </c>
      <c r="F307" s="10">
        <v>15.976727543151901</v>
      </c>
      <c r="G307" t="s">
        <v>133</v>
      </c>
    </row>
    <row r="308" spans="1:7" x14ac:dyDescent="0.25">
      <c r="A308" t="s">
        <v>154</v>
      </c>
      <c r="B308" t="s">
        <v>155</v>
      </c>
      <c r="C308">
        <v>19</v>
      </c>
      <c r="D308" t="s">
        <v>12</v>
      </c>
      <c r="E308" s="10">
        <v>3.0990000000000002</v>
      </c>
      <c r="F308" s="10">
        <v>15.7181463844174</v>
      </c>
      <c r="G308" t="s">
        <v>133</v>
      </c>
    </row>
    <row r="309" spans="1:7" x14ac:dyDescent="0.25">
      <c r="A309" t="s">
        <v>154</v>
      </c>
      <c r="B309" t="s">
        <v>155</v>
      </c>
      <c r="C309">
        <v>19</v>
      </c>
      <c r="D309" t="s">
        <v>30</v>
      </c>
      <c r="E309" s="10">
        <v>0.14306074199999999</v>
      </c>
      <c r="F309" s="10">
        <v>15.7181463844174</v>
      </c>
      <c r="G309" t="s">
        <v>133</v>
      </c>
    </row>
    <row r="310" spans="1:7" x14ac:dyDescent="0.25">
      <c r="A310" t="s">
        <v>154</v>
      </c>
      <c r="B310" t="s">
        <v>155</v>
      </c>
      <c r="C310">
        <v>19</v>
      </c>
      <c r="D310" t="s">
        <v>103</v>
      </c>
      <c r="E310" s="10">
        <v>0</v>
      </c>
      <c r="F310" s="10">
        <v>15.7181463844174</v>
      </c>
      <c r="G310" t="s">
        <v>133</v>
      </c>
    </row>
    <row r="311" spans="1:7" x14ac:dyDescent="0.25">
      <c r="A311" t="s">
        <v>154</v>
      </c>
      <c r="B311" t="s">
        <v>155</v>
      </c>
      <c r="C311">
        <v>19</v>
      </c>
      <c r="D311" t="s">
        <v>27</v>
      </c>
      <c r="E311" s="10">
        <v>5.0899948750000004</v>
      </c>
      <c r="F311" s="10">
        <v>15.7181463844174</v>
      </c>
      <c r="G311" t="s">
        <v>133</v>
      </c>
    </row>
    <row r="312" spans="1:7" x14ac:dyDescent="0.25">
      <c r="A312" t="s">
        <v>154</v>
      </c>
      <c r="B312" t="s">
        <v>155</v>
      </c>
      <c r="C312">
        <v>19</v>
      </c>
      <c r="D312" t="s">
        <v>28</v>
      </c>
      <c r="E312" s="10">
        <v>2.0000000010000001</v>
      </c>
      <c r="F312" s="10">
        <v>15.7181463844174</v>
      </c>
      <c r="G312" t="s">
        <v>133</v>
      </c>
    </row>
    <row r="313" spans="1:7" x14ac:dyDescent="0.25">
      <c r="A313" t="s">
        <v>154</v>
      </c>
      <c r="B313" t="s">
        <v>155</v>
      </c>
      <c r="C313">
        <v>19</v>
      </c>
      <c r="D313" t="s">
        <v>32</v>
      </c>
      <c r="E313" s="10">
        <v>0</v>
      </c>
      <c r="F313" s="10">
        <v>15.7181463844174</v>
      </c>
      <c r="G313" t="s">
        <v>133</v>
      </c>
    </row>
    <row r="314" spans="1:7" x14ac:dyDescent="0.25">
      <c r="A314" t="s">
        <v>154</v>
      </c>
      <c r="B314" t="s">
        <v>155</v>
      </c>
      <c r="C314">
        <v>19</v>
      </c>
      <c r="D314" t="s">
        <v>31</v>
      </c>
      <c r="E314" s="10">
        <v>8.1566285900000004</v>
      </c>
      <c r="F314" s="10">
        <v>15.7181463844174</v>
      </c>
      <c r="G314" t="s">
        <v>133</v>
      </c>
    </row>
    <row r="315" spans="1:7" x14ac:dyDescent="0.25">
      <c r="A315" t="s">
        <v>154</v>
      </c>
      <c r="B315" t="s">
        <v>155</v>
      </c>
      <c r="C315">
        <v>20</v>
      </c>
      <c r="D315" t="s">
        <v>12</v>
      </c>
      <c r="E315" s="10">
        <v>3.0990000000000002</v>
      </c>
      <c r="F315" s="10">
        <v>15.2564015872531</v>
      </c>
      <c r="G315" t="s">
        <v>133</v>
      </c>
    </row>
    <row r="316" spans="1:7" x14ac:dyDescent="0.25">
      <c r="A316" t="s">
        <v>154</v>
      </c>
      <c r="B316" t="s">
        <v>155</v>
      </c>
      <c r="C316">
        <v>20</v>
      </c>
      <c r="D316" t="s">
        <v>30</v>
      </c>
      <c r="E316" s="10">
        <v>0.14306074199999999</v>
      </c>
      <c r="F316" s="10">
        <v>15.2564015872531</v>
      </c>
      <c r="G316" t="s">
        <v>133</v>
      </c>
    </row>
    <row r="317" spans="1:7" x14ac:dyDescent="0.25">
      <c r="A317" t="s">
        <v>154</v>
      </c>
      <c r="B317" t="s">
        <v>155</v>
      </c>
      <c r="C317">
        <v>20</v>
      </c>
      <c r="D317" t="s">
        <v>103</v>
      </c>
      <c r="E317" s="10">
        <v>0</v>
      </c>
      <c r="F317" s="10">
        <v>15.2564015872531</v>
      </c>
      <c r="G317" t="s">
        <v>133</v>
      </c>
    </row>
    <row r="318" spans="1:7" x14ac:dyDescent="0.25">
      <c r="A318" t="s">
        <v>154</v>
      </c>
      <c r="B318" t="s">
        <v>155</v>
      </c>
      <c r="C318">
        <v>20</v>
      </c>
      <c r="D318" t="s">
        <v>27</v>
      </c>
      <c r="E318" s="10">
        <v>4.8285358599999997</v>
      </c>
      <c r="F318" s="10">
        <v>15.2564015872531</v>
      </c>
      <c r="G318" t="s">
        <v>133</v>
      </c>
    </row>
    <row r="319" spans="1:7" x14ac:dyDescent="0.25">
      <c r="A319" t="s">
        <v>154</v>
      </c>
      <c r="B319" t="s">
        <v>155</v>
      </c>
      <c r="C319">
        <v>20</v>
      </c>
      <c r="D319" t="s">
        <v>28</v>
      </c>
      <c r="E319" s="10">
        <v>2.0000000010000001</v>
      </c>
      <c r="F319" s="10">
        <v>15.2564015872531</v>
      </c>
      <c r="G319" t="s">
        <v>133</v>
      </c>
    </row>
    <row r="320" spans="1:7" x14ac:dyDescent="0.25">
      <c r="A320" t="s">
        <v>154</v>
      </c>
      <c r="B320" t="s">
        <v>155</v>
      </c>
      <c r="C320">
        <v>20</v>
      </c>
      <c r="D320" t="s">
        <v>32</v>
      </c>
      <c r="E320" s="10">
        <v>0</v>
      </c>
      <c r="F320" s="10">
        <v>15.2564015872531</v>
      </c>
      <c r="G320" t="s">
        <v>133</v>
      </c>
    </row>
    <row r="321" spans="1:7" x14ac:dyDescent="0.25">
      <c r="A321" t="s">
        <v>154</v>
      </c>
      <c r="B321" t="s">
        <v>155</v>
      </c>
      <c r="C321">
        <v>20</v>
      </c>
      <c r="D321" t="s">
        <v>31</v>
      </c>
      <c r="E321" s="10">
        <v>8.5139794030000004</v>
      </c>
      <c r="F321" s="10">
        <v>15.2564015872531</v>
      </c>
      <c r="G321" t="s">
        <v>133</v>
      </c>
    </row>
    <row r="322" spans="1:7" x14ac:dyDescent="0.25">
      <c r="A322" t="s">
        <v>154</v>
      </c>
      <c r="B322" t="s">
        <v>155</v>
      </c>
      <c r="C322">
        <v>21</v>
      </c>
      <c r="D322" t="s">
        <v>12</v>
      </c>
      <c r="E322" s="10">
        <v>3.0990000000000002</v>
      </c>
      <c r="F322" s="10">
        <v>14.5344823628849</v>
      </c>
      <c r="G322" t="s">
        <v>133</v>
      </c>
    </row>
    <row r="323" spans="1:7" x14ac:dyDescent="0.25">
      <c r="A323" t="s">
        <v>154</v>
      </c>
      <c r="B323" t="s">
        <v>155</v>
      </c>
      <c r="C323">
        <v>21</v>
      </c>
      <c r="D323" t="s">
        <v>30</v>
      </c>
      <c r="E323" s="10">
        <v>0.14306074199999999</v>
      </c>
      <c r="F323" s="10">
        <v>14.5344823628849</v>
      </c>
      <c r="G323" t="s">
        <v>133</v>
      </c>
    </row>
    <row r="324" spans="1:7" x14ac:dyDescent="0.25">
      <c r="A324" t="s">
        <v>154</v>
      </c>
      <c r="B324" t="s">
        <v>155</v>
      </c>
      <c r="C324">
        <v>21</v>
      </c>
      <c r="D324" t="s">
        <v>103</v>
      </c>
      <c r="E324" s="10">
        <v>0</v>
      </c>
      <c r="F324" s="10">
        <v>14.5344823628849</v>
      </c>
      <c r="G324" t="s">
        <v>133</v>
      </c>
    </row>
    <row r="325" spans="1:7" x14ac:dyDescent="0.25">
      <c r="A325" t="s">
        <v>154</v>
      </c>
      <c r="B325" t="s">
        <v>155</v>
      </c>
      <c r="C325">
        <v>21</v>
      </c>
      <c r="D325" t="s">
        <v>27</v>
      </c>
      <c r="E325" s="10">
        <v>2.0276386899999999</v>
      </c>
      <c r="F325" s="10">
        <v>14.5344823628849</v>
      </c>
      <c r="G325" t="s">
        <v>133</v>
      </c>
    </row>
    <row r="326" spans="1:7" x14ac:dyDescent="0.25">
      <c r="A326" t="s">
        <v>154</v>
      </c>
      <c r="B326" t="s">
        <v>155</v>
      </c>
      <c r="C326">
        <v>21</v>
      </c>
      <c r="D326" t="s">
        <v>28</v>
      </c>
      <c r="E326" s="10">
        <v>2.0000000010000001</v>
      </c>
      <c r="F326" s="10">
        <v>14.5344823628849</v>
      </c>
      <c r="G326" t="s">
        <v>133</v>
      </c>
    </row>
    <row r="327" spans="1:7" x14ac:dyDescent="0.25">
      <c r="A327" t="s">
        <v>154</v>
      </c>
      <c r="B327" t="s">
        <v>155</v>
      </c>
      <c r="C327">
        <v>21</v>
      </c>
      <c r="D327" t="s">
        <v>32</v>
      </c>
      <c r="E327" s="10">
        <v>0</v>
      </c>
      <c r="F327" s="10">
        <v>14.5344823628849</v>
      </c>
      <c r="G327" t="s">
        <v>133</v>
      </c>
    </row>
    <row r="328" spans="1:7" x14ac:dyDescent="0.25">
      <c r="A328" t="s">
        <v>154</v>
      </c>
      <c r="B328" t="s">
        <v>155</v>
      </c>
      <c r="C328">
        <v>21</v>
      </c>
      <c r="D328" t="s">
        <v>31</v>
      </c>
      <c r="E328" s="10">
        <v>9.1433962399999995</v>
      </c>
      <c r="F328" s="10">
        <v>14.5344823628849</v>
      </c>
      <c r="G328" t="s">
        <v>133</v>
      </c>
    </row>
    <row r="329" spans="1:7" x14ac:dyDescent="0.25">
      <c r="A329" t="s">
        <v>154</v>
      </c>
      <c r="B329" t="s">
        <v>155</v>
      </c>
      <c r="C329">
        <v>22</v>
      </c>
      <c r="D329" t="s">
        <v>12</v>
      </c>
      <c r="E329" s="10">
        <v>2.9049999999999998</v>
      </c>
      <c r="F329" s="10">
        <v>13.872951109311</v>
      </c>
      <c r="G329" t="s">
        <v>133</v>
      </c>
    </row>
    <row r="330" spans="1:7" x14ac:dyDescent="0.25">
      <c r="A330" t="s">
        <v>154</v>
      </c>
      <c r="B330" t="s">
        <v>155</v>
      </c>
      <c r="C330">
        <v>22</v>
      </c>
      <c r="D330" t="s">
        <v>30</v>
      </c>
      <c r="E330" s="10">
        <v>0.140584552</v>
      </c>
      <c r="F330" s="10">
        <v>13.872951109311</v>
      </c>
      <c r="G330" t="s">
        <v>133</v>
      </c>
    </row>
    <row r="331" spans="1:7" x14ac:dyDescent="0.25">
      <c r="A331" t="s">
        <v>154</v>
      </c>
      <c r="B331" t="s">
        <v>155</v>
      </c>
      <c r="C331">
        <v>22</v>
      </c>
      <c r="D331" t="s">
        <v>103</v>
      </c>
      <c r="E331" s="10">
        <v>0</v>
      </c>
      <c r="F331" s="10">
        <v>13.872951109311</v>
      </c>
      <c r="G331" t="s">
        <v>133</v>
      </c>
    </row>
    <row r="332" spans="1:7" x14ac:dyDescent="0.25">
      <c r="A332" t="s">
        <v>154</v>
      </c>
      <c r="B332" t="s">
        <v>155</v>
      </c>
      <c r="C332">
        <v>22</v>
      </c>
      <c r="D332" t="s">
        <v>27</v>
      </c>
      <c r="E332" s="10">
        <v>1.02752</v>
      </c>
      <c r="F332" s="10">
        <v>13.872951109311</v>
      </c>
      <c r="G332" t="s">
        <v>133</v>
      </c>
    </row>
    <row r="333" spans="1:7" x14ac:dyDescent="0.25">
      <c r="A333" t="s">
        <v>154</v>
      </c>
      <c r="B333" t="s">
        <v>155</v>
      </c>
      <c r="C333">
        <v>22</v>
      </c>
      <c r="D333" t="s">
        <v>28</v>
      </c>
      <c r="E333" s="10">
        <v>2.0000000010000001</v>
      </c>
      <c r="F333" s="10">
        <v>13.872951109311</v>
      </c>
      <c r="G333" t="s">
        <v>133</v>
      </c>
    </row>
    <row r="334" spans="1:7" x14ac:dyDescent="0.25">
      <c r="A334" t="s">
        <v>154</v>
      </c>
      <c r="B334" t="s">
        <v>155</v>
      </c>
      <c r="C334">
        <v>22</v>
      </c>
      <c r="D334" t="s">
        <v>32</v>
      </c>
      <c r="E334" s="10">
        <v>0</v>
      </c>
      <c r="F334" s="10">
        <v>13.872951109311</v>
      </c>
      <c r="G334" t="s">
        <v>133</v>
      </c>
    </row>
    <row r="335" spans="1:7" x14ac:dyDescent="0.25">
      <c r="A335" t="s">
        <v>154</v>
      </c>
      <c r="B335" t="s">
        <v>155</v>
      </c>
      <c r="C335">
        <v>22</v>
      </c>
      <c r="D335" t="s">
        <v>31</v>
      </c>
      <c r="E335" s="10">
        <v>9.7930881289999991</v>
      </c>
      <c r="F335" s="10">
        <v>13.872951109311</v>
      </c>
      <c r="G335" t="s">
        <v>133</v>
      </c>
    </row>
    <row r="336" spans="1:7" x14ac:dyDescent="0.25">
      <c r="A336" t="s">
        <v>154</v>
      </c>
      <c r="B336" t="s">
        <v>155</v>
      </c>
      <c r="C336">
        <v>23</v>
      </c>
      <c r="D336" t="s">
        <v>12</v>
      </c>
      <c r="E336" s="10">
        <v>2.9049999999999998</v>
      </c>
      <c r="F336" s="10">
        <v>13.172879211744901</v>
      </c>
      <c r="G336" t="s">
        <v>133</v>
      </c>
    </row>
    <row r="337" spans="1:7" x14ac:dyDescent="0.25">
      <c r="A337" t="s">
        <v>154</v>
      </c>
      <c r="B337" t="s">
        <v>155</v>
      </c>
      <c r="C337">
        <v>23</v>
      </c>
      <c r="D337" t="s">
        <v>30</v>
      </c>
      <c r="E337" s="10">
        <v>4.635658E-3</v>
      </c>
      <c r="F337" s="10">
        <v>13.172879211744901</v>
      </c>
      <c r="G337" t="s">
        <v>133</v>
      </c>
    </row>
    <row r="338" spans="1:7" x14ac:dyDescent="0.25">
      <c r="A338" t="s">
        <v>154</v>
      </c>
      <c r="B338" t="s">
        <v>155</v>
      </c>
      <c r="C338">
        <v>23</v>
      </c>
      <c r="D338" t="s">
        <v>103</v>
      </c>
      <c r="E338" s="10">
        <v>0</v>
      </c>
      <c r="F338" s="10">
        <v>13.172879211744901</v>
      </c>
      <c r="G338" t="s">
        <v>133</v>
      </c>
    </row>
    <row r="339" spans="1:7" x14ac:dyDescent="0.25">
      <c r="A339" t="s">
        <v>154</v>
      </c>
      <c r="B339" t="s">
        <v>155</v>
      </c>
      <c r="C339">
        <v>23</v>
      </c>
      <c r="D339" t="s">
        <v>27</v>
      </c>
      <c r="E339" s="10">
        <v>1.02752</v>
      </c>
      <c r="F339" s="10">
        <v>13.172879211744901</v>
      </c>
      <c r="G339" t="s">
        <v>133</v>
      </c>
    </row>
    <row r="340" spans="1:7" x14ac:dyDescent="0.25">
      <c r="A340" t="s">
        <v>154</v>
      </c>
      <c r="B340" t="s">
        <v>155</v>
      </c>
      <c r="C340">
        <v>23</v>
      </c>
      <c r="D340" t="s">
        <v>28</v>
      </c>
      <c r="E340" s="10">
        <v>0.25</v>
      </c>
      <c r="F340" s="10">
        <v>13.172879211744901</v>
      </c>
      <c r="G340" t="s">
        <v>133</v>
      </c>
    </row>
    <row r="341" spans="1:7" x14ac:dyDescent="0.25">
      <c r="A341" t="s">
        <v>154</v>
      </c>
      <c r="B341" t="s">
        <v>155</v>
      </c>
      <c r="C341">
        <v>23</v>
      </c>
      <c r="D341" t="s">
        <v>32</v>
      </c>
      <c r="E341" s="10">
        <v>0</v>
      </c>
      <c r="F341" s="10">
        <v>13.172879211744901</v>
      </c>
      <c r="G341" t="s">
        <v>133</v>
      </c>
    </row>
    <row r="342" spans="1:7" x14ac:dyDescent="0.25">
      <c r="A342" t="s">
        <v>154</v>
      </c>
      <c r="B342" t="s">
        <v>155</v>
      </c>
      <c r="C342">
        <v>23</v>
      </c>
      <c r="D342" t="s">
        <v>31</v>
      </c>
      <c r="E342" s="10">
        <v>11.5109964</v>
      </c>
      <c r="F342" s="10">
        <v>13.172879211744901</v>
      </c>
      <c r="G342" t="s">
        <v>133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68"/>
  <sheetViews>
    <sheetView workbookViewId="0"/>
  </sheetViews>
  <sheetFormatPr defaultColWidth="11.5703125" defaultRowHeight="15" x14ac:dyDescent="0.25"/>
  <sheetData>
    <row r="1" spans="1:5" x14ac:dyDescent="0.25">
      <c r="A1" s="15" t="s">
        <v>156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5</v>
      </c>
      <c r="B6" s="3" t="s">
        <v>4</v>
      </c>
      <c r="C6" s="3" t="s">
        <v>6</v>
      </c>
      <c r="D6" s="3" t="s">
        <v>7</v>
      </c>
      <c r="E6" s="3" t="s">
        <v>8</v>
      </c>
    </row>
    <row r="7" spans="1:5" x14ac:dyDescent="0.25">
      <c r="A7" t="s">
        <v>28</v>
      </c>
      <c r="B7" t="s">
        <v>9</v>
      </c>
      <c r="C7">
        <v>2020</v>
      </c>
      <c r="D7" s="10">
        <v>92.645804513000002</v>
      </c>
      <c r="E7" t="s">
        <v>21</v>
      </c>
    </row>
    <row r="8" spans="1:5" x14ac:dyDescent="0.25">
      <c r="A8" t="s">
        <v>28</v>
      </c>
      <c r="B8" t="s">
        <v>9</v>
      </c>
      <c r="C8">
        <v>2021</v>
      </c>
      <c r="D8" s="10">
        <v>86.894633502000005</v>
      </c>
      <c r="E8" t="s">
        <v>21</v>
      </c>
    </row>
    <row r="9" spans="1:5" x14ac:dyDescent="0.25">
      <c r="A9" t="s">
        <v>28</v>
      </c>
      <c r="B9" t="s">
        <v>9</v>
      </c>
      <c r="C9">
        <v>2022</v>
      </c>
      <c r="D9" s="10">
        <v>83.081649252999995</v>
      </c>
      <c r="E9" t="s">
        <v>21</v>
      </c>
    </row>
    <row r="10" spans="1:5" x14ac:dyDescent="0.25">
      <c r="A10" t="s">
        <v>28</v>
      </c>
      <c r="B10" t="s">
        <v>9</v>
      </c>
      <c r="C10">
        <v>2023</v>
      </c>
      <c r="D10" s="10">
        <v>82.301739557999994</v>
      </c>
      <c r="E10" t="s">
        <v>21</v>
      </c>
    </row>
    <row r="11" spans="1:5" x14ac:dyDescent="0.25">
      <c r="A11" t="s">
        <v>28</v>
      </c>
      <c r="B11" t="s">
        <v>9</v>
      </c>
      <c r="C11">
        <v>2024</v>
      </c>
      <c r="D11" s="10">
        <v>85.400518934000004</v>
      </c>
      <c r="E11" t="s">
        <v>21</v>
      </c>
    </row>
    <row r="12" spans="1:5" x14ac:dyDescent="0.25">
      <c r="A12" t="s">
        <v>28</v>
      </c>
      <c r="B12" t="s">
        <v>9</v>
      </c>
      <c r="C12">
        <v>2025</v>
      </c>
      <c r="D12" s="10">
        <v>78.278040187000002</v>
      </c>
      <c r="E12" t="s">
        <v>21</v>
      </c>
    </row>
    <row r="13" spans="1:5" x14ac:dyDescent="0.25">
      <c r="A13" t="s">
        <v>28</v>
      </c>
      <c r="B13" t="s">
        <v>9</v>
      </c>
      <c r="C13">
        <v>2026</v>
      </c>
      <c r="D13" s="10">
        <v>76.028673699999999</v>
      </c>
      <c r="E13" t="s">
        <v>21</v>
      </c>
    </row>
    <row r="14" spans="1:5" x14ac:dyDescent="0.25">
      <c r="A14" t="s">
        <v>28</v>
      </c>
      <c r="B14" t="s">
        <v>9</v>
      </c>
      <c r="C14">
        <v>2027</v>
      </c>
      <c r="D14" s="10">
        <v>76.035121192000005</v>
      </c>
      <c r="E14" t="s">
        <v>21</v>
      </c>
    </row>
    <row r="15" spans="1:5" x14ac:dyDescent="0.25">
      <c r="A15" t="s">
        <v>28</v>
      </c>
      <c r="B15" t="s">
        <v>9</v>
      </c>
      <c r="C15">
        <v>2028</v>
      </c>
      <c r="D15" s="10">
        <v>79.075158457000001</v>
      </c>
      <c r="E15" t="s">
        <v>21</v>
      </c>
    </row>
    <row r="16" spans="1:5" x14ac:dyDescent="0.25">
      <c r="A16" t="s">
        <v>28</v>
      </c>
      <c r="B16" t="s">
        <v>9</v>
      </c>
      <c r="C16">
        <v>2029</v>
      </c>
      <c r="D16" s="10">
        <v>81.493795845999998</v>
      </c>
      <c r="E16" t="s">
        <v>21</v>
      </c>
    </row>
    <row r="17" spans="1:5" x14ac:dyDescent="0.25">
      <c r="A17" t="s">
        <v>28</v>
      </c>
      <c r="B17" t="s">
        <v>9</v>
      </c>
      <c r="C17">
        <v>2030</v>
      </c>
      <c r="D17" s="10">
        <v>85.569749501000004</v>
      </c>
      <c r="E17" t="s">
        <v>21</v>
      </c>
    </row>
    <row r="18" spans="1:5" x14ac:dyDescent="0.25">
      <c r="A18" t="s">
        <v>28</v>
      </c>
      <c r="B18" t="s">
        <v>9</v>
      </c>
      <c r="C18">
        <v>2031</v>
      </c>
      <c r="D18" s="10">
        <v>84.415994550999997</v>
      </c>
      <c r="E18" t="s">
        <v>21</v>
      </c>
    </row>
    <row r="19" spans="1:5" x14ac:dyDescent="0.25">
      <c r="A19" t="s">
        <v>28</v>
      </c>
      <c r="B19" t="s">
        <v>9</v>
      </c>
      <c r="C19">
        <v>2032</v>
      </c>
      <c r="D19" s="10">
        <v>84.700986674999996</v>
      </c>
      <c r="E19" t="s">
        <v>21</v>
      </c>
    </row>
    <row r="20" spans="1:5" x14ac:dyDescent="0.25">
      <c r="A20" t="s">
        <v>28</v>
      </c>
      <c r="B20" t="s">
        <v>9</v>
      </c>
      <c r="C20">
        <v>2033</v>
      </c>
      <c r="D20" s="10">
        <v>84.701064783999996</v>
      </c>
      <c r="E20" t="s">
        <v>21</v>
      </c>
    </row>
    <row r="21" spans="1:5" x14ac:dyDescent="0.25">
      <c r="A21" t="s">
        <v>28</v>
      </c>
      <c r="B21" t="s">
        <v>9</v>
      </c>
      <c r="C21">
        <v>2034</v>
      </c>
      <c r="D21" s="10">
        <v>90.447164263999994</v>
      </c>
      <c r="E21" t="s">
        <v>21</v>
      </c>
    </row>
    <row r="22" spans="1:5" x14ac:dyDescent="0.25">
      <c r="A22" t="s">
        <v>28</v>
      </c>
      <c r="B22" t="s">
        <v>9</v>
      </c>
      <c r="C22">
        <v>2035</v>
      </c>
      <c r="D22" s="10">
        <v>89.446196962000002</v>
      </c>
      <c r="E22" t="s">
        <v>21</v>
      </c>
    </row>
    <row r="23" spans="1:5" x14ac:dyDescent="0.25">
      <c r="A23" t="s">
        <v>28</v>
      </c>
      <c r="B23" t="s">
        <v>9</v>
      </c>
      <c r="C23">
        <v>2036</v>
      </c>
      <c r="D23" s="10">
        <v>91.062346579000007</v>
      </c>
      <c r="E23" t="s">
        <v>21</v>
      </c>
    </row>
    <row r="24" spans="1:5" x14ac:dyDescent="0.25">
      <c r="A24" t="s">
        <v>28</v>
      </c>
      <c r="B24" t="s">
        <v>9</v>
      </c>
      <c r="C24">
        <v>2037</v>
      </c>
      <c r="D24" s="10">
        <v>92.242545393</v>
      </c>
      <c r="E24" t="s">
        <v>21</v>
      </c>
    </row>
    <row r="25" spans="1:5" x14ac:dyDescent="0.25">
      <c r="A25" t="s">
        <v>28</v>
      </c>
      <c r="B25" t="s">
        <v>9</v>
      </c>
      <c r="C25">
        <v>2038</v>
      </c>
      <c r="D25" s="10">
        <v>93.348259308999999</v>
      </c>
      <c r="E25" t="s">
        <v>21</v>
      </c>
    </row>
    <row r="26" spans="1:5" x14ac:dyDescent="0.25">
      <c r="A26" t="s">
        <v>28</v>
      </c>
      <c r="B26" t="s">
        <v>9</v>
      </c>
      <c r="C26">
        <v>2039</v>
      </c>
      <c r="D26" s="10">
        <v>94.580734570999994</v>
      </c>
      <c r="E26" t="s">
        <v>21</v>
      </c>
    </row>
    <row r="27" spans="1:5" x14ac:dyDescent="0.25">
      <c r="A27" t="s">
        <v>28</v>
      </c>
      <c r="B27" t="s">
        <v>9</v>
      </c>
      <c r="C27">
        <v>2040</v>
      </c>
      <c r="D27" s="10">
        <v>95.937439196</v>
      </c>
      <c r="E27" t="s">
        <v>21</v>
      </c>
    </row>
    <row r="28" spans="1:5" x14ac:dyDescent="0.25">
      <c r="A28" t="s">
        <v>28</v>
      </c>
      <c r="B28" t="s">
        <v>9</v>
      </c>
      <c r="C28">
        <v>2041</v>
      </c>
      <c r="D28" s="10">
        <v>95.445890167000002</v>
      </c>
      <c r="E28" t="s">
        <v>21</v>
      </c>
    </row>
    <row r="29" spans="1:5" x14ac:dyDescent="0.25">
      <c r="A29" t="s">
        <v>28</v>
      </c>
      <c r="B29" t="s">
        <v>9</v>
      </c>
      <c r="C29">
        <v>2042</v>
      </c>
      <c r="D29" s="10">
        <v>89.974737809999993</v>
      </c>
      <c r="E29" t="s">
        <v>21</v>
      </c>
    </row>
    <row r="30" spans="1:5" x14ac:dyDescent="0.25">
      <c r="A30" t="s">
        <v>28</v>
      </c>
      <c r="B30" t="s">
        <v>9</v>
      </c>
      <c r="C30">
        <v>2043</v>
      </c>
      <c r="D30" s="10">
        <v>89.24253788</v>
      </c>
      <c r="E30" t="s">
        <v>21</v>
      </c>
    </row>
    <row r="31" spans="1:5" x14ac:dyDescent="0.25">
      <c r="A31" t="s">
        <v>28</v>
      </c>
      <c r="B31" t="s">
        <v>9</v>
      </c>
      <c r="C31">
        <v>2044</v>
      </c>
      <c r="D31" s="10">
        <v>92.639684818999996</v>
      </c>
      <c r="E31" t="s">
        <v>21</v>
      </c>
    </row>
    <row r="32" spans="1:5" x14ac:dyDescent="0.25">
      <c r="A32" t="s">
        <v>28</v>
      </c>
      <c r="B32" t="s">
        <v>9</v>
      </c>
      <c r="C32">
        <v>2045</v>
      </c>
      <c r="D32" s="10">
        <v>91.904526855</v>
      </c>
      <c r="E32" t="s">
        <v>21</v>
      </c>
    </row>
    <row r="33" spans="1:5" x14ac:dyDescent="0.25">
      <c r="A33" t="s">
        <v>28</v>
      </c>
      <c r="B33" t="s">
        <v>9</v>
      </c>
      <c r="C33">
        <v>2046</v>
      </c>
      <c r="D33" s="10">
        <v>91.764603699999995</v>
      </c>
      <c r="E33" t="s">
        <v>21</v>
      </c>
    </row>
    <row r="34" spans="1:5" x14ac:dyDescent="0.25">
      <c r="A34" t="s">
        <v>28</v>
      </c>
      <c r="B34" t="s">
        <v>9</v>
      </c>
      <c r="C34">
        <v>2047</v>
      </c>
      <c r="D34" s="10">
        <v>91.581244014999996</v>
      </c>
      <c r="E34" t="s">
        <v>21</v>
      </c>
    </row>
    <row r="35" spans="1:5" x14ac:dyDescent="0.25">
      <c r="A35" t="s">
        <v>28</v>
      </c>
      <c r="B35" t="s">
        <v>9</v>
      </c>
      <c r="C35">
        <v>2048</v>
      </c>
      <c r="D35" s="10">
        <v>91.411474268000006</v>
      </c>
      <c r="E35" t="s">
        <v>21</v>
      </c>
    </row>
    <row r="36" spans="1:5" x14ac:dyDescent="0.25">
      <c r="A36" t="s">
        <v>28</v>
      </c>
      <c r="B36" t="s">
        <v>9</v>
      </c>
      <c r="C36">
        <v>2049</v>
      </c>
      <c r="D36" s="10">
        <v>91.196473631000003</v>
      </c>
      <c r="E36" t="s">
        <v>21</v>
      </c>
    </row>
    <row r="37" spans="1:5" x14ac:dyDescent="0.25">
      <c r="A37" t="s">
        <v>28</v>
      </c>
      <c r="B37" t="s">
        <v>9</v>
      </c>
      <c r="C37">
        <v>2050</v>
      </c>
      <c r="D37" s="10">
        <v>90.912813157000002</v>
      </c>
      <c r="E37" t="s">
        <v>21</v>
      </c>
    </row>
    <row r="38" spans="1:5" x14ac:dyDescent="0.25">
      <c r="A38" t="s">
        <v>157</v>
      </c>
      <c r="B38" t="s">
        <v>9</v>
      </c>
      <c r="C38">
        <v>2020</v>
      </c>
      <c r="D38" s="10">
        <v>0</v>
      </c>
      <c r="E38" t="s">
        <v>21</v>
      </c>
    </row>
    <row r="39" spans="1:5" x14ac:dyDescent="0.25">
      <c r="A39" t="s">
        <v>157</v>
      </c>
      <c r="B39" t="s">
        <v>9</v>
      </c>
      <c r="C39">
        <v>2021</v>
      </c>
      <c r="D39" s="10">
        <v>0</v>
      </c>
      <c r="E39" t="s">
        <v>21</v>
      </c>
    </row>
    <row r="40" spans="1:5" x14ac:dyDescent="0.25">
      <c r="A40" t="s">
        <v>157</v>
      </c>
      <c r="B40" t="s">
        <v>9</v>
      </c>
      <c r="C40">
        <v>2022</v>
      </c>
      <c r="D40" s="10">
        <v>0</v>
      </c>
      <c r="E40" t="s">
        <v>21</v>
      </c>
    </row>
    <row r="41" spans="1:5" x14ac:dyDescent="0.25">
      <c r="A41" t="s">
        <v>157</v>
      </c>
      <c r="B41" t="s">
        <v>9</v>
      </c>
      <c r="C41">
        <v>2023</v>
      </c>
      <c r="D41" s="10">
        <v>0</v>
      </c>
      <c r="E41" t="s">
        <v>21</v>
      </c>
    </row>
    <row r="42" spans="1:5" x14ac:dyDescent="0.25">
      <c r="A42" t="s">
        <v>157</v>
      </c>
      <c r="B42" t="s">
        <v>9</v>
      </c>
      <c r="C42">
        <v>2024</v>
      </c>
      <c r="D42" s="10">
        <v>0</v>
      </c>
      <c r="E42" t="s">
        <v>21</v>
      </c>
    </row>
    <row r="43" spans="1:5" x14ac:dyDescent="0.25">
      <c r="A43" t="s">
        <v>157</v>
      </c>
      <c r="B43" t="s">
        <v>9</v>
      </c>
      <c r="C43">
        <v>2025</v>
      </c>
      <c r="D43" s="10">
        <v>0</v>
      </c>
      <c r="E43" t="s">
        <v>21</v>
      </c>
    </row>
    <row r="44" spans="1:5" x14ac:dyDescent="0.25">
      <c r="A44" t="s">
        <v>157</v>
      </c>
      <c r="B44" t="s">
        <v>9</v>
      </c>
      <c r="C44">
        <v>2026</v>
      </c>
      <c r="D44" s="10">
        <v>0</v>
      </c>
      <c r="E44" t="s">
        <v>21</v>
      </c>
    </row>
    <row r="45" spans="1:5" x14ac:dyDescent="0.25">
      <c r="A45" t="s">
        <v>157</v>
      </c>
      <c r="B45" t="s">
        <v>9</v>
      </c>
      <c r="C45">
        <v>2027</v>
      </c>
      <c r="D45" s="10">
        <v>0</v>
      </c>
      <c r="E45" t="s">
        <v>21</v>
      </c>
    </row>
    <row r="46" spans="1:5" x14ac:dyDescent="0.25">
      <c r="A46" t="s">
        <v>157</v>
      </c>
      <c r="B46" t="s">
        <v>9</v>
      </c>
      <c r="C46">
        <v>2028</v>
      </c>
      <c r="D46" s="10">
        <v>0</v>
      </c>
      <c r="E46" t="s">
        <v>21</v>
      </c>
    </row>
    <row r="47" spans="1:5" x14ac:dyDescent="0.25">
      <c r="A47" t="s">
        <v>157</v>
      </c>
      <c r="B47" t="s">
        <v>9</v>
      </c>
      <c r="C47">
        <v>2029</v>
      </c>
      <c r="D47" s="10">
        <v>0</v>
      </c>
      <c r="E47" t="s">
        <v>21</v>
      </c>
    </row>
    <row r="48" spans="1:5" x14ac:dyDescent="0.25">
      <c r="A48" t="s">
        <v>157</v>
      </c>
      <c r="B48" t="s">
        <v>9</v>
      </c>
      <c r="C48">
        <v>2030</v>
      </c>
      <c r="D48" s="10">
        <v>2.0550567489999998</v>
      </c>
      <c r="E48" t="s">
        <v>21</v>
      </c>
    </row>
    <row r="49" spans="1:5" x14ac:dyDescent="0.25">
      <c r="A49" t="s">
        <v>157</v>
      </c>
      <c r="B49" t="s">
        <v>9</v>
      </c>
      <c r="C49">
        <v>2031</v>
      </c>
      <c r="D49" s="10">
        <v>10.945030441709999</v>
      </c>
      <c r="E49" t="s">
        <v>21</v>
      </c>
    </row>
    <row r="50" spans="1:5" x14ac:dyDescent="0.25">
      <c r="A50" t="s">
        <v>157</v>
      </c>
      <c r="B50" t="s">
        <v>9</v>
      </c>
      <c r="C50">
        <v>2032</v>
      </c>
      <c r="D50" s="10">
        <v>19.640022647399999</v>
      </c>
      <c r="E50" t="s">
        <v>21</v>
      </c>
    </row>
    <row r="51" spans="1:5" x14ac:dyDescent="0.25">
      <c r="A51" t="s">
        <v>157</v>
      </c>
      <c r="B51" t="s">
        <v>9</v>
      </c>
      <c r="C51">
        <v>2033</v>
      </c>
      <c r="D51" s="10">
        <v>28.051253854500001</v>
      </c>
      <c r="E51" t="s">
        <v>21</v>
      </c>
    </row>
    <row r="52" spans="1:5" x14ac:dyDescent="0.25">
      <c r="A52" t="s">
        <v>157</v>
      </c>
      <c r="B52" t="s">
        <v>9</v>
      </c>
      <c r="C52">
        <v>2034</v>
      </c>
      <c r="D52" s="10">
        <v>35.3399862634</v>
      </c>
      <c r="E52" t="s">
        <v>21</v>
      </c>
    </row>
    <row r="53" spans="1:5" x14ac:dyDescent="0.25">
      <c r="A53" t="s">
        <v>157</v>
      </c>
      <c r="B53" t="s">
        <v>9</v>
      </c>
      <c r="C53">
        <v>2035</v>
      </c>
      <c r="D53" s="10">
        <v>42.246094813600003</v>
      </c>
      <c r="E53" t="s">
        <v>21</v>
      </c>
    </row>
    <row r="54" spans="1:5" x14ac:dyDescent="0.25">
      <c r="A54" t="s">
        <v>157</v>
      </c>
      <c r="B54" t="s">
        <v>9</v>
      </c>
      <c r="C54">
        <v>2036</v>
      </c>
      <c r="D54" s="10">
        <v>56.339697077899999</v>
      </c>
      <c r="E54" t="s">
        <v>21</v>
      </c>
    </row>
    <row r="55" spans="1:5" x14ac:dyDescent="0.25">
      <c r="A55" t="s">
        <v>157</v>
      </c>
      <c r="B55" t="s">
        <v>9</v>
      </c>
      <c r="C55">
        <v>2037</v>
      </c>
      <c r="D55" s="10">
        <v>70.955746457399997</v>
      </c>
      <c r="E55" t="s">
        <v>21</v>
      </c>
    </row>
    <row r="56" spans="1:5" x14ac:dyDescent="0.25">
      <c r="A56" t="s">
        <v>157</v>
      </c>
      <c r="B56" t="s">
        <v>9</v>
      </c>
      <c r="C56">
        <v>2038</v>
      </c>
      <c r="D56" s="10">
        <v>86.001687814999997</v>
      </c>
      <c r="E56" t="s">
        <v>21</v>
      </c>
    </row>
    <row r="57" spans="1:5" x14ac:dyDescent="0.25">
      <c r="A57" t="s">
        <v>157</v>
      </c>
      <c r="B57" t="s">
        <v>9</v>
      </c>
      <c r="C57">
        <v>2039</v>
      </c>
      <c r="D57" s="10">
        <v>101.482843543</v>
      </c>
      <c r="E57" t="s">
        <v>21</v>
      </c>
    </row>
    <row r="58" spans="1:5" x14ac:dyDescent="0.25">
      <c r="A58" t="s">
        <v>157</v>
      </c>
      <c r="B58" t="s">
        <v>9</v>
      </c>
      <c r="C58">
        <v>2040</v>
      </c>
      <c r="D58" s="10">
        <v>117.7316058942</v>
      </c>
      <c r="E58" t="s">
        <v>21</v>
      </c>
    </row>
    <row r="59" spans="1:5" x14ac:dyDescent="0.25">
      <c r="A59" t="s">
        <v>157</v>
      </c>
      <c r="B59" t="s">
        <v>9</v>
      </c>
      <c r="C59">
        <v>2041</v>
      </c>
      <c r="D59" s="10">
        <v>122.597839538</v>
      </c>
      <c r="E59" t="s">
        <v>21</v>
      </c>
    </row>
    <row r="60" spans="1:5" x14ac:dyDescent="0.25">
      <c r="A60" t="s">
        <v>157</v>
      </c>
      <c r="B60" t="s">
        <v>9</v>
      </c>
      <c r="C60">
        <v>2042</v>
      </c>
      <c r="D60" s="10">
        <v>128.78754609399999</v>
      </c>
      <c r="E60" t="s">
        <v>21</v>
      </c>
    </row>
    <row r="61" spans="1:5" x14ac:dyDescent="0.25">
      <c r="A61" t="s">
        <v>157</v>
      </c>
      <c r="B61" t="s">
        <v>9</v>
      </c>
      <c r="C61">
        <v>2043</v>
      </c>
      <c r="D61" s="10">
        <v>132.89017150699999</v>
      </c>
      <c r="E61" t="s">
        <v>21</v>
      </c>
    </row>
    <row r="62" spans="1:5" x14ac:dyDescent="0.25">
      <c r="A62" t="s">
        <v>157</v>
      </c>
      <c r="B62" t="s">
        <v>9</v>
      </c>
      <c r="C62">
        <v>2044</v>
      </c>
      <c r="D62" s="10">
        <v>135.30963914</v>
      </c>
      <c r="E62" t="s">
        <v>21</v>
      </c>
    </row>
    <row r="63" spans="1:5" x14ac:dyDescent="0.25">
      <c r="A63" t="s">
        <v>157</v>
      </c>
      <c r="B63" t="s">
        <v>9</v>
      </c>
      <c r="C63">
        <v>2045</v>
      </c>
      <c r="D63" s="10">
        <v>138.07620592500001</v>
      </c>
      <c r="E63" t="s">
        <v>21</v>
      </c>
    </row>
    <row r="64" spans="1:5" x14ac:dyDescent="0.25">
      <c r="A64" t="s">
        <v>157</v>
      </c>
      <c r="B64" t="s">
        <v>9</v>
      </c>
      <c r="C64">
        <v>2046</v>
      </c>
      <c r="D64" s="10">
        <v>140.880171281</v>
      </c>
      <c r="E64" t="s">
        <v>21</v>
      </c>
    </row>
    <row r="65" spans="1:5" x14ac:dyDescent="0.25">
      <c r="A65" t="s">
        <v>157</v>
      </c>
      <c r="B65" t="s">
        <v>9</v>
      </c>
      <c r="C65">
        <v>2047</v>
      </c>
      <c r="D65" s="10">
        <v>143.966589513</v>
      </c>
      <c r="E65" t="s">
        <v>21</v>
      </c>
    </row>
    <row r="66" spans="1:5" x14ac:dyDescent="0.25">
      <c r="A66" t="s">
        <v>157</v>
      </c>
      <c r="B66" t="s">
        <v>9</v>
      </c>
      <c r="C66">
        <v>2048</v>
      </c>
      <c r="D66" s="10">
        <v>147.321306857</v>
      </c>
      <c r="E66" t="s">
        <v>21</v>
      </c>
    </row>
    <row r="67" spans="1:5" x14ac:dyDescent="0.25">
      <c r="A67" t="s">
        <v>157</v>
      </c>
      <c r="B67" t="s">
        <v>9</v>
      </c>
      <c r="C67">
        <v>2049</v>
      </c>
      <c r="D67" s="10">
        <v>150.59674087100001</v>
      </c>
      <c r="E67" t="s">
        <v>21</v>
      </c>
    </row>
    <row r="68" spans="1:5" x14ac:dyDescent="0.25">
      <c r="A68" t="s">
        <v>157</v>
      </c>
      <c r="B68" t="s">
        <v>9</v>
      </c>
      <c r="C68">
        <v>2050</v>
      </c>
      <c r="D68" s="10">
        <v>154.36522352099999</v>
      </c>
      <c r="E68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1"/>
  <sheetViews>
    <sheetView workbookViewId="0"/>
  </sheetViews>
  <sheetFormatPr defaultColWidth="11.5703125" defaultRowHeight="15" x14ac:dyDescent="0.25"/>
  <sheetData>
    <row r="1" spans="1:3" x14ac:dyDescent="0.25">
      <c r="A1" s="15" t="s">
        <v>158</v>
      </c>
    </row>
    <row r="2" spans="1:3" x14ac:dyDescent="0.25">
      <c r="A2" s="1" t="str">
        <f>HYPERLINK("#'Table of Contents'!A1","Return to Table of Contents")</f>
        <v>Return to Table of Contents</v>
      </c>
    </row>
    <row r="6" spans="1:3" s="3" customFormat="1" x14ac:dyDescent="0.25">
      <c r="A6" s="3" t="s">
        <v>5</v>
      </c>
      <c r="B6" s="3" t="s">
        <v>159</v>
      </c>
      <c r="C6" s="3" t="s">
        <v>8</v>
      </c>
    </row>
    <row r="7" spans="1:3" x14ac:dyDescent="0.25">
      <c r="A7" t="s">
        <v>103</v>
      </c>
      <c r="B7" s="10">
        <v>1.1081689000086301</v>
      </c>
      <c r="C7" t="s">
        <v>160</v>
      </c>
    </row>
    <row r="8" spans="1:3" x14ac:dyDescent="0.25">
      <c r="A8" t="s">
        <v>27</v>
      </c>
      <c r="B8" s="10">
        <v>10.4281396701085</v>
      </c>
      <c r="C8" t="s">
        <v>160</v>
      </c>
    </row>
    <row r="9" spans="1:3" x14ac:dyDescent="0.25">
      <c r="A9" t="s">
        <v>32</v>
      </c>
      <c r="B9" s="10">
        <v>6.4227315969380898</v>
      </c>
      <c r="C9" t="s">
        <v>160</v>
      </c>
    </row>
    <row r="10" spans="1:3" x14ac:dyDescent="0.25">
      <c r="A10" t="s">
        <v>31</v>
      </c>
      <c r="B10" s="10">
        <v>15.390934024750001</v>
      </c>
      <c r="C10" t="s">
        <v>160</v>
      </c>
    </row>
    <row r="11" spans="1:3" x14ac:dyDescent="0.25">
      <c r="A11" t="s">
        <v>157</v>
      </c>
      <c r="B11" s="10">
        <v>-33.569913331023997</v>
      </c>
      <c r="C11" t="s">
        <v>160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30"/>
  <sheetViews>
    <sheetView workbookViewId="0"/>
  </sheetViews>
  <sheetFormatPr defaultColWidth="11.5703125" defaultRowHeight="15" x14ac:dyDescent="0.25"/>
  <sheetData>
    <row r="1" spans="1:4" x14ac:dyDescent="0.25">
      <c r="A1" s="15" t="s">
        <v>161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5</v>
      </c>
      <c r="C6" s="3" t="s">
        <v>7</v>
      </c>
      <c r="D6" s="3" t="s">
        <v>8</v>
      </c>
    </row>
    <row r="7" spans="1:4" x14ac:dyDescent="0.25">
      <c r="A7">
        <v>2020</v>
      </c>
      <c r="B7" t="s">
        <v>162</v>
      </c>
      <c r="C7" s="10">
        <v>41.202295120000002</v>
      </c>
      <c r="D7" t="s">
        <v>21</v>
      </c>
    </row>
    <row r="8" spans="1:4" x14ac:dyDescent="0.25">
      <c r="A8">
        <v>2020</v>
      </c>
      <c r="B8" t="s">
        <v>103</v>
      </c>
      <c r="C8" s="10">
        <v>68.037499291190002</v>
      </c>
      <c r="D8" t="s">
        <v>21</v>
      </c>
    </row>
    <row r="9" spans="1:4" x14ac:dyDescent="0.25">
      <c r="A9">
        <v>2020</v>
      </c>
      <c r="B9" t="s">
        <v>27</v>
      </c>
      <c r="C9" s="10">
        <v>0</v>
      </c>
      <c r="D9" t="s">
        <v>21</v>
      </c>
    </row>
    <row r="10" spans="1:4" x14ac:dyDescent="0.25">
      <c r="A10">
        <v>2020</v>
      </c>
      <c r="B10" t="s">
        <v>144</v>
      </c>
      <c r="C10" s="10">
        <v>2.0583974564490002</v>
      </c>
      <c r="D10" t="s">
        <v>21</v>
      </c>
    </row>
    <row r="11" spans="1:4" x14ac:dyDescent="0.25">
      <c r="A11">
        <v>2021</v>
      </c>
      <c r="B11" t="s">
        <v>162</v>
      </c>
      <c r="C11" s="10">
        <v>31.937129342999999</v>
      </c>
      <c r="D11" t="s">
        <v>21</v>
      </c>
    </row>
    <row r="12" spans="1:4" x14ac:dyDescent="0.25">
      <c r="A12">
        <v>2021</v>
      </c>
      <c r="B12" t="s">
        <v>103</v>
      </c>
      <c r="C12" s="10">
        <v>74.448913178110004</v>
      </c>
      <c r="D12" t="s">
        <v>21</v>
      </c>
    </row>
    <row r="13" spans="1:4" x14ac:dyDescent="0.25">
      <c r="A13">
        <v>2021</v>
      </c>
      <c r="B13" t="s">
        <v>27</v>
      </c>
      <c r="C13" s="10">
        <v>0</v>
      </c>
      <c r="D13" t="s">
        <v>21</v>
      </c>
    </row>
    <row r="14" spans="1:4" x14ac:dyDescent="0.25">
      <c r="A14">
        <v>2021</v>
      </c>
      <c r="B14" t="s">
        <v>144</v>
      </c>
      <c r="C14" s="10">
        <v>1.8978198521930001</v>
      </c>
      <c r="D14" t="s">
        <v>21</v>
      </c>
    </row>
    <row r="15" spans="1:4" x14ac:dyDescent="0.25">
      <c r="A15">
        <v>2022</v>
      </c>
      <c r="B15" t="s">
        <v>162</v>
      </c>
      <c r="C15" s="10">
        <v>26.758660620000001</v>
      </c>
      <c r="D15" t="s">
        <v>21</v>
      </c>
    </row>
    <row r="16" spans="1:4" x14ac:dyDescent="0.25">
      <c r="A16">
        <v>2022</v>
      </c>
      <c r="B16" t="s">
        <v>103</v>
      </c>
      <c r="C16" s="10">
        <v>81.136490805549997</v>
      </c>
      <c r="D16" t="s">
        <v>21</v>
      </c>
    </row>
    <row r="17" spans="1:4" x14ac:dyDescent="0.25">
      <c r="A17">
        <v>2022</v>
      </c>
      <c r="B17" t="s">
        <v>27</v>
      </c>
      <c r="C17" s="10">
        <v>0</v>
      </c>
      <c r="D17" t="s">
        <v>21</v>
      </c>
    </row>
    <row r="18" spans="1:4" x14ac:dyDescent="0.25">
      <c r="A18">
        <v>2022</v>
      </c>
      <c r="B18" t="s">
        <v>144</v>
      </c>
      <c r="C18" s="10">
        <v>1.4196260322200001</v>
      </c>
      <c r="D18" t="s">
        <v>21</v>
      </c>
    </row>
    <row r="19" spans="1:4" x14ac:dyDescent="0.25">
      <c r="A19">
        <v>2023</v>
      </c>
      <c r="B19" t="s">
        <v>162</v>
      </c>
      <c r="C19" s="10">
        <v>18.796996441000001</v>
      </c>
      <c r="D19" t="s">
        <v>21</v>
      </c>
    </row>
    <row r="20" spans="1:4" x14ac:dyDescent="0.25">
      <c r="A20">
        <v>2023</v>
      </c>
      <c r="B20" t="s">
        <v>103</v>
      </c>
      <c r="C20" s="10">
        <v>89.258274304929998</v>
      </c>
      <c r="D20" t="s">
        <v>21</v>
      </c>
    </row>
    <row r="21" spans="1:4" x14ac:dyDescent="0.25">
      <c r="A21">
        <v>2023</v>
      </c>
      <c r="B21" t="s">
        <v>27</v>
      </c>
      <c r="C21" s="10">
        <v>0</v>
      </c>
      <c r="D21" t="s">
        <v>21</v>
      </c>
    </row>
    <row r="22" spans="1:4" x14ac:dyDescent="0.25">
      <c r="A22">
        <v>2023</v>
      </c>
      <c r="B22" t="s">
        <v>144</v>
      </c>
      <c r="C22" s="10">
        <v>1.4615677983990001</v>
      </c>
      <c r="D22" t="s">
        <v>21</v>
      </c>
    </row>
    <row r="23" spans="1:4" x14ac:dyDescent="0.25">
      <c r="A23">
        <v>2024</v>
      </c>
      <c r="B23" t="s">
        <v>162</v>
      </c>
      <c r="C23" s="10">
        <v>10.575795458</v>
      </c>
      <c r="D23" t="s">
        <v>21</v>
      </c>
    </row>
    <row r="24" spans="1:4" x14ac:dyDescent="0.25">
      <c r="A24">
        <v>2024</v>
      </c>
      <c r="B24" t="s">
        <v>103</v>
      </c>
      <c r="C24" s="10">
        <v>97.732647941600007</v>
      </c>
      <c r="D24" t="s">
        <v>21</v>
      </c>
    </row>
    <row r="25" spans="1:4" x14ac:dyDescent="0.25">
      <c r="A25">
        <v>2024</v>
      </c>
      <c r="B25" t="s">
        <v>27</v>
      </c>
      <c r="C25" s="10">
        <v>0</v>
      </c>
      <c r="D25" t="s">
        <v>21</v>
      </c>
    </row>
    <row r="26" spans="1:4" x14ac:dyDescent="0.25">
      <c r="A26">
        <v>2024</v>
      </c>
      <c r="B26" t="s">
        <v>144</v>
      </c>
      <c r="C26" s="10">
        <v>1.429404477074</v>
      </c>
      <c r="D26" t="s">
        <v>21</v>
      </c>
    </row>
    <row r="27" spans="1:4" x14ac:dyDescent="0.25">
      <c r="A27">
        <v>2025</v>
      </c>
      <c r="B27" t="s">
        <v>162</v>
      </c>
      <c r="C27" s="10">
        <v>7.5293666760000004</v>
      </c>
      <c r="D27" t="s">
        <v>21</v>
      </c>
    </row>
    <row r="28" spans="1:4" x14ac:dyDescent="0.25">
      <c r="A28">
        <v>2025</v>
      </c>
      <c r="B28" t="s">
        <v>103</v>
      </c>
      <c r="C28" s="10">
        <v>98.076846424262001</v>
      </c>
      <c r="D28" t="s">
        <v>21</v>
      </c>
    </row>
    <row r="29" spans="1:4" x14ac:dyDescent="0.25">
      <c r="A29">
        <v>2025</v>
      </c>
      <c r="B29" t="s">
        <v>27</v>
      </c>
      <c r="C29" s="10">
        <v>0</v>
      </c>
      <c r="D29" t="s">
        <v>21</v>
      </c>
    </row>
    <row r="30" spans="1:4" x14ac:dyDescent="0.25">
      <c r="A30">
        <v>2025</v>
      </c>
      <c r="B30" t="s">
        <v>144</v>
      </c>
      <c r="C30" s="10">
        <v>1.3554993871850001</v>
      </c>
      <c r="D30" t="s">
        <v>21</v>
      </c>
    </row>
    <row r="31" spans="1:4" x14ac:dyDescent="0.25">
      <c r="A31">
        <v>2026</v>
      </c>
      <c r="B31" t="s">
        <v>162</v>
      </c>
      <c r="C31" s="10">
        <v>7.5279936000000003</v>
      </c>
      <c r="D31" t="s">
        <v>21</v>
      </c>
    </row>
    <row r="32" spans="1:4" x14ac:dyDescent="0.25">
      <c r="A32">
        <v>2026</v>
      </c>
      <c r="B32" t="s">
        <v>103</v>
      </c>
      <c r="C32" s="10">
        <v>100.941378890945</v>
      </c>
      <c r="D32" t="s">
        <v>21</v>
      </c>
    </row>
    <row r="33" spans="1:4" x14ac:dyDescent="0.25">
      <c r="A33">
        <v>2026</v>
      </c>
      <c r="B33" t="s">
        <v>27</v>
      </c>
      <c r="C33" s="10">
        <v>1.6048104630000001E-2</v>
      </c>
      <c r="D33" t="s">
        <v>21</v>
      </c>
    </row>
    <row r="34" spans="1:4" x14ac:dyDescent="0.25">
      <c r="A34">
        <v>2026</v>
      </c>
      <c r="B34" t="s">
        <v>144</v>
      </c>
      <c r="C34" s="10">
        <v>1.1446549828470001</v>
      </c>
      <c r="D34" t="s">
        <v>21</v>
      </c>
    </row>
    <row r="35" spans="1:4" x14ac:dyDescent="0.25">
      <c r="A35">
        <v>2027</v>
      </c>
      <c r="B35" t="s">
        <v>162</v>
      </c>
      <c r="C35" s="10">
        <v>6.7632456000000003</v>
      </c>
      <c r="D35" t="s">
        <v>21</v>
      </c>
    </row>
    <row r="36" spans="1:4" x14ac:dyDescent="0.25">
      <c r="A36">
        <v>2027</v>
      </c>
      <c r="B36" t="s">
        <v>103</v>
      </c>
      <c r="C36" s="10">
        <v>106.94835732688</v>
      </c>
      <c r="D36" t="s">
        <v>21</v>
      </c>
    </row>
    <row r="37" spans="1:4" x14ac:dyDescent="0.25">
      <c r="A37">
        <v>2027</v>
      </c>
      <c r="B37" t="s">
        <v>27</v>
      </c>
      <c r="C37" s="10">
        <v>3.8228332470000001E-2</v>
      </c>
      <c r="D37" t="s">
        <v>21</v>
      </c>
    </row>
    <row r="38" spans="1:4" x14ac:dyDescent="0.25">
      <c r="A38">
        <v>2027</v>
      </c>
      <c r="B38" t="s">
        <v>144</v>
      </c>
      <c r="C38" s="10">
        <v>1.1813917378579999</v>
      </c>
      <c r="D38" t="s">
        <v>21</v>
      </c>
    </row>
    <row r="39" spans="1:4" x14ac:dyDescent="0.25">
      <c r="A39">
        <v>2028</v>
      </c>
      <c r="B39" t="s">
        <v>162</v>
      </c>
      <c r="C39" s="10">
        <v>5.5985357100000002</v>
      </c>
      <c r="D39" t="s">
        <v>21</v>
      </c>
    </row>
    <row r="40" spans="1:4" x14ac:dyDescent="0.25">
      <c r="A40">
        <v>2028</v>
      </c>
      <c r="B40" t="s">
        <v>103</v>
      </c>
      <c r="C40" s="10">
        <v>110.8545814332</v>
      </c>
      <c r="D40" t="s">
        <v>21</v>
      </c>
    </row>
    <row r="41" spans="1:4" x14ac:dyDescent="0.25">
      <c r="A41">
        <v>2028</v>
      </c>
      <c r="B41" t="s">
        <v>27</v>
      </c>
      <c r="C41" s="10">
        <v>7.1172155419999994E-2</v>
      </c>
      <c r="D41" t="s">
        <v>21</v>
      </c>
    </row>
    <row r="42" spans="1:4" x14ac:dyDescent="0.25">
      <c r="A42">
        <v>2028</v>
      </c>
      <c r="B42" t="s">
        <v>144</v>
      </c>
      <c r="C42" s="10">
        <v>1.482015382503</v>
      </c>
      <c r="D42" t="s">
        <v>21</v>
      </c>
    </row>
    <row r="43" spans="1:4" x14ac:dyDescent="0.25">
      <c r="A43">
        <v>2029</v>
      </c>
      <c r="B43" t="s">
        <v>162</v>
      </c>
      <c r="C43" s="10">
        <v>2.9504607599999999</v>
      </c>
      <c r="D43" t="s">
        <v>21</v>
      </c>
    </row>
    <row r="44" spans="1:4" x14ac:dyDescent="0.25">
      <c r="A44">
        <v>2029</v>
      </c>
      <c r="B44" t="s">
        <v>103</v>
      </c>
      <c r="C44" s="10">
        <v>117.67210951457</v>
      </c>
      <c r="D44" t="s">
        <v>21</v>
      </c>
    </row>
    <row r="45" spans="1:4" x14ac:dyDescent="0.25">
      <c r="A45">
        <v>2029</v>
      </c>
      <c r="B45" t="s">
        <v>27</v>
      </c>
      <c r="C45" s="10">
        <v>0.4629882474</v>
      </c>
      <c r="D45" t="s">
        <v>21</v>
      </c>
    </row>
    <row r="46" spans="1:4" x14ac:dyDescent="0.25">
      <c r="A46">
        <v>2029</v>
      </c>
      <c r="B46" t="s">
        <v>144</v>
      </c>
      <c r="C46" s="10">
        <v>1.181329953184</v>
      </c>
      <c r="D46" t="s">
        <v>21</v>
      </c>
    </row>
    <row r="47" spans="1:4" x14ac:dyDescent="0.25">
      <c r="A47">
        <v>2030</v>
      </c>
      <c r="B47" t="s">
        <v>162</v>
      </c>
      <c r="C47" s="10">
        <v>8.2900267999999995E-5</v>
      </c>
      <c r="D47" t="s">
        <v>21</v>
      </c>
    </row>
    <row r="48" spans="1:4" x14ac:dyDescent="0.25">
      <c r="A48">
        <v>2030</v>
      </c>
      <c r="B48" t="s">
        <v>103</v>
      </c>
      <c r="C48" s="10">
        <v>117.08284872755</v>
      </c>
      <c r="D48" t="s">
        <v>21</v>
      </c>
    </row>
    <row r="49" spans="1:4" x14ac:dyDescent="0.25">
      <c r="A49">
        <v>2030</v>
      </c>
      <c r="B49" t="s">
        <v>27</v>
      </c>
      <c r="C49" s="10">
        <v>5.759842473</v>
      </c>
      <c r="D49" t="s">
        <v>21</v>
      </c>
    </row>
    <row r="50" spans="1:4" x14ac:dyDescent="0.25">
      <c r="A50">
        <v>2030</v>
      </c>
      <c r="B50" t="s">
        <v>144</v>
      </c>
      <c r="C50" s="10">
        <v>0.91476166126500003</v>
      </c>
      <c r="D50" t="s">
        <v>21</v>
      </c>
    </row>
    <row r="51" spans="1:4" x14ac:dyDescent="0.25">
      <c r="A51">
        <v>2031</v>
      </c>
      <c r="B51" t="s">
        <v>162</v>
      </c>
      <c r="C51" s="10">
        <v>0</v>
      </c>
      <c r="D51" t="s">
        <v>21</v>
      </c>
    </row>
    <row r="52" spans="1:4" x14ac:dyDescent="0.25">
      <c r="A52">
        <v>2031</v>
      </c>
      <c r="B52" t="s">
        <v>103</v>
      </c>
      <c r="C52" s="10">
        <v>93.693566736758001</v>
      </c>
      <c r="D52" t="s">
        <v>21</v>
      </c>
    </row>
    <row r="53" spans="1:4" x14ac:dyDescent="0.25">
      <c r="A53">
        <v>2031</v>
      </c>
      <c r="B53" t="s">
        <v>27</v>
      </c>
      <c r="C53" s="10">
        <v>11.035324823</v>
      </c>
      <c r="D53" t="s">
        <v>21</v>
      </c>
    </row>
    <row r="54" spans="1:4" x14ac:dyDescent="0.25">
      <c r="A54">
        <v>2031</v>
      </c>
      <c r="B54" t="s">
        <v>144</v>
      </c>
      <c r="C54" s="10">
        <v>0.95617995043299997</v>
      </c>
      <c r="D54" t="s">
        <v>21</v>
      </c>
    </row>
    <row r="55" spans="1:4" x14ac:dyDescent="0.25">
      <c r="A55">
        <v>2032</v>
      </c>
      <c r="B55" t="s">
        <v>162</v>
      </c>
      <c r="C55" s="10">
        <v>0</v>
      </c>
      <c r="D55" t="s">
        <v>21</v>
      </c>
    </row>
    <row r="56" spans="1:4" x14ac:dyDescent="0.25">
      <c r="A56">
        <v>2032</v>
      </c>
      <c r="B56" t="s">
        <v>103</v>
      </c>
      <c r="C56" s="10">
        <v>71.163439519220006</v>
      </c>
      <c r="D56" t="s">
        <v>21</v>
      </c>
    </row>
    <row r="57" spans="1:4" x14ac:dyDescent="0.25">
      <c r="A57">
        <v>2032</v>
      </c>
      <c r="B57" t="s">
        <v>27</v>
      </c>
      <c r="C57" s="10">
        <v>14.895295111999999</v>
      </c>
      <c r="D57" t="s">
        <v>21</v>
      </c>
    </row>
    <row r="58" spans="1:4" x14ac:dyDescent="0.25">
      <c r="A58">
        <v>2032</v>
      </c>
      <c r="B58" t="s">
        <v>144</v>
      </c>
      <c r="C58" s="10">
        <v>0.935941447057</v>
      </c>
      <c r="D58" t="s">
        <v>21</v>
      </c>
    </row>
    <row r="59" spans="1:4" x14ac:dyDescent="0.25">
      <c r="A59">
        <v>2033</v>
      </c>
      <c r="B59" t="s">
        <v>162</v>
      </c>
      <c r="C59" s="10">
        <v>0</v>
      </c>
      <c r="D59" t="s">
        <v>21</v>
      </c>
    </row>
    <row r="60" spans="1:4" x14ac:dyDescent="0.25">
      <c r="A60">
        <v>2033</v>
      </c>
      <c r="B60" t="s">
        <v>103</v>
      </c>
      <c r="C60" s="10">
        <v>49.629980245490003</v>
      </c>
      <c r="D60" t="s">
        <v>21</v>
      </c>
    </row>
    <row r="61" spans="1:4" x14ac:dyDescent="0.25">
      <c r="A61">
        <v>2033</v>
      </c>
      <c r="B61" t="s">
        <v>27</v>
      </c>
      <c r="C61" s="10">
        <v>20.184994568</v>
      </c>
      <c r="D61" t="s">
        <v>21</v>
      </c>
    </row>
    <row r="62" spans="1:4" x14ac:dyDescent="0.25">
      <c r="A62">
        <v>2033</v>
      </c>
      <c r="B62" t="s">
        <v>144</v>
      </c>
      <c r="C62" s="10">
        <v>0.94255686679999995</v>
      </c>
      <c r="D62" t="s">
        <v>21</v>
      </c>
    </row>
    <row r="63" spans="1:4" x14ac:dyDescent="0.25">
      <c r="A63">
        <v>2034</v>
      </c>
      <c r="B63" t="s">
        <v>162</v>
      </c>
      <c r="C63" s="10">
        <v>0</v>
      </c>
      <c r="D63" t="s">
        <v>21</v>
      </c>
    </row>
    <row r="64" spans="1:4" x14ac:dyDescent="0.25">
      <c r="A64">
        <v>2034</v>
      </c>
      <c r="B64" t="s">
        <v>103</v>
      </c>
      <c r="C64" s="10">
        <v>34.410255079720002</v>
      </c>
      <c r="D64" t="s">
        <v>21</v>
      </c>
    </row>
    <row r="65" spans="1:4" x14ac:dyDescent="0.25">
      <c r="A65">
        <v>2034</v>
      </c>
      <c r="B65" t="s">
        <v>27</v>
      </c>
      <c r="C65" s="10">
        <v>20.438658157999999</v>
      </c>
      <c r="D65" t="s">
        <v>21</v>
      </c>
    </row>
    <row r="66" spans="1:4" x14ac:dyDescent="0.25">
      <c r="A66">
        <v>2034</v>
      </c>
      <c r="B66" t="s">
        <v>144</v>
      </c>
      <c r="C66" s="10">
        <v>0.96782900890099999</v>
      </c>
      <c r="D66" t="s">
        <v>21</v>
      </c>
    </row>
    <row r="67" spans="1:4" x14ac:dyDescent="0.25">
      <c r="A67">
        <v>2035</v>
      </c>
      <c r="B67" t="s">
        <v>162</v>
      </c>
      <c r="C67" s="10">
        <v>0</v>
      </c>
      <c r="D67" t="s">
        <v>21</v>
      </c>
    </row>
    <row r="68" spans="1:4" x14ac:dyDescent="0.25">
      <c r="A68">
        <v>2035</v>
      </c>
      <c r="B68" t="s">
        <v>103</v>
      </c>
      <c r="C68" s="10">
        <v>13.079232276877001</v>
      </c>
      <c r="D68" t="s">
        <v>21</v>
      </c>
    </row>
    <row r="69" spans="1:4" x14ac:dyDescent="0.25">
      <c r="A69">
        <v>2035</v>
      </c>
      <c r="B69" t="s">
        <v>27</v>
      </c>
      <c r="C69" s="10">
        <v>28.787417998999999</v>
      </c>
      <c r="D69" t="s">
        <v>21</v>
      </c>
    </row>
    <row r="70" spans="1:4" x14ac:dyDescent="0.25">
      <c r="A70">
        <v>2035</v>
      </c>
      <c r="B70" t="s">
        <v>144</v>
      </c>
      <c r="C70" s="10">
        <v>0.72609097299000003</v>
      </c>
      <c r="D70" t="s">
        <v>21</v>
      </c>
    </row>
    <row r="71" spans="1:4" x14ac:dyDescent="0.25">
      <c r="A71">
        <v>2036</v>
      </c>
      <c r="B71" t="s">
        <v>162</v>
      </c>
      <c r="C71" s="10">
        <v>0</v>
      </c>
      <c r="D71" t="s">
        <v>21</v>
      </c>
    </row>
    <row r="72" spans="1:4" x14ac:dyDescent="0.25">
      <c r="A72">
        <v>2036</v>
      </c>
      <c r="B72" t="s">
        <v>103</v>
      </c>
      <c r="C72" s="10">
        <v>9.8982048792710007</v>
      </c>
      <c r="D72" t="s">
        <v>21</v>
      </c>
    </row>
    <row r="73" spans="1:4" x14ac:dyDescent="0.25">
      <c r="A73">
        <v>2036</v>
      </c>
      <c r="B73" t="s">
        <v>27</v>
      </c>
      <c r="C73" s="10">
        <v>30.55757215006</v>
      </c>
      <c r="D73" t="s">
        <v>21</v>
      </c>
    </row>
    <row r="74" spans="1:4" x14ac:dyDescent="0.25">
      <c r="A74">
        <v>2036</v>
      </c>
      <c r="B74" t="s">
        <v>144</v>
      </c>
      <c r="C74" s="10">
        <v>0.67094394045000005</v>
      </c>
      <c r="D74" t="s">
        <v>21</v>
      </c>
    </row>
    <row r="75" spans="1:4" x14ac:dyDescent="0.25">
      <c r="A75">
        <v>2037</v>
      </c>
      <c r="B75" t="s">
        <v>162</v>
      </c>
      <c r="C75" s="10">
        <v>0</v>
      </c>
      <c r="D75" t="s">
        <v>21</v>
      </c>
    </row>
    <row r="76" spans="1:4" x14ac:dyDescent="0.25">
      <c r="A76">
        <v>2037</v>
      </c>
      <c r="B76" t="s">
        <v>103</v>
      </c>
      <c r="C76" s="10">
        <v>7.7884418731879999</v>
      </c>
      <c r="D76" t="s">
        <v>21</v>
      </c>
    </row>
    <row r="77" spans="1:4" x14ac:dyDescent="0.25">
      <c r="A77">
        <v>2037</v>
      </c>
      <c r="B77" t="s">
        <v>27</v>
      </c>
      <c r="C77" s="10">
        <v>31.930514046300001</v>
      </c>
      <c r="D77" t="s">
        <v>21</v>
      </c>
    </row>
    <row r="78" spans="1:4" x14ac:dyDescent="0.25">
      <c r="A78">
        <v>2037</v>
      </c>
      <c r="B78" t="s">
        <v>144</v>
      </c>
      <c r="C78" s="10">
        <v>0.679398846</v>
      </c>
      <c r="D78" t="s">
        <v>21</v>
      </c>
    </row>
    <row r="79" spans="1:4" x14ac:dyDescent="0.25">
      <c r="A79">
        <v>2038</v>
      </c>
      <c r="B79" t="s">
        <v>162</v>
      </c>
      <c r="C79" s="10">
        <v>0</v>
      </c>
      <c r="D79" t="s">
        <v>21</v>
      </c>
    </row>
    <row r="80" spans="1:4" x14ac:dyDescent="0.25">
      <c r="A80">
        <v>2038</v>
      </c>
      <c r="B80" t="s">
        <v>103</v>
      </c>
      <c r="C80" s="10">
        <v>6.0790921535460001</v>
      </c>
      <c r="D80" t="s">
        <v>21</v>
      </c>
    </row>
    <row r="81" spans="1:4" x14ac:dyDescent="0.25">
      <c r="A81">
        <v>2038</v>
      </c>
      <c r="B81" t="s">
        <v>27</v>
      </c>
      <c r="C81" s="10">
        <v>33.262435158599999</v>
      </c>
      <c r="D81" t="s">
        <v>21</v>
      </c>
    </row>
    <row r="82" spans="1:4" x14ac:dyDescent="0.25">
      <c r="A82">
        <v>2038</v>
      </c>
      <c r="B82" t="s">
        <v>144</v>
      </c>
      <c r="C82" s="10">
        <v>0.67308134107200002</v>
      </c>
      <c r="D82" t="s">
        <v>21</v>
      </c>
    </row>
    <row r="83" spans="1:4" x14ac:dyDescent="0.25">
      <c r="A83">
        <v>2039</v>
      </c>
      <c r="B83" t="s">
        <v>162</v>
      </c>
      <c r="C83" s="10">
        <v>0</v>
      </c>
      <c r="D83" t="s">
        <v>21</v>
      </c>
    </row>
    <row r="84" spans="1:4" x14ac:dyDescent="0.25">
      <c r="A84">
        <v>2039</v>
      </c>
      <c r="B84" t="s">
        <v>103</v>
      </c>
      <c r="C84" s="10">
        <v>5.1172158201959999</v>
      </c>
      <c r="D84" t="s">
        <v>21</v>
      </c>
    </row>
    <row r="85" spans="1:4" x14ac:dyDescent="0.25">
      <c r="A85">
        <v>2039</v>
      </c>
      <c r="B85" t="s">
        <v>27</v>
      </c>
      <c r="C85" s="10">
        <v>34.733065533900003</v>
      </c>
      <c r="D85" t="s">
        <v>21</v>
      </c>
    </row>
    <row r="86" spans="1:4" x14ac:dyDescent="0.25">
      <c r="A86">
        <v>2039</v>
      </c>
      <c r="B86" t="s">
        <v>144</v>
      </c>
      <c r="C86" s="10">
        <v>0.68184308974600005</v>
      </c>
      <c r="D86" t="s">
        <v>21</v>
      </c>
    </row>
    <row r="87" spans="1:4" x14ac:dyDescent="0.25">
      <c r="A87">
        <v>2040</v>
      </c>
      <c r="B87" t="s">
        <v>162</v>
      </c>
      <c r="C87" s="10">
        <v>0</v>
      </c>
      <c r="D87" t="s">
        <v>21</v>
      </c>
    </row>
    <row r="88" spans="1:4" x14ac:dyDescent="0.25">
      <c r="A88">
        <v>2040</v>
      </c>
      <c r="B88" t="s">
        <v>103</v>
      </c>
      <c r="C88" s="10">
        <v>4.3537367666040003</v>
      </c>
      <c r="D88" t="s">
        <v>21</v>
      </c>
    </row>
    <row r="89" spans="1:4" x14ac:dyDescent="0.25">
      <c r="A89">
        <v>2040</v>
      </c>
      <c r="B89" t="s">
        <v>27</v>
      </c>
      <c r="C89" s="10">
        <v>36.256410859399999</v>
      </c>
      <c r="D89" t="s">
        <v>21</v>
      </c>
    </row>
    <row r="90" spans="1:4" x14ac:dyDescent="0.25">
      <c r="A90">
        <v>2040</v>
      </c>
      <c r="B90" t="s">
        <v>144</v>
      </c>
      <c r="C90" s="10">
        <v>0.68175670383200004</v>
      </c>
      <c r="D90" t="s">
        <v>21</v>
      </c>
    </row>
    <row r="91" spans="1:4" x14ac:dyDescent="0.25">
      <c r="A91">
        <v>2041</v>
      </c>
      <c r="B91" t="s">
        <v>162</v>
      </c>
      <c r="C91" s="10">
        <v>0</v>
      </c>
      <c r="D91" t="s">
        <v>21</v>
      </c>
    </row>
    <row r="92" spans="1:4" x14ac:dyDescent="0.25">
      <c r="A92">
        <v>2041</v>
      </c>
      <c r="B92" t="s">
        <v>103</v>
      </c>
      <c r="C92" s="10">
        <v>3.8814695390199998</v>
      </c>
      <c r="D92" t="s">
        <v>21</v>
      </c>
    </row>
    <row r="93" spans="1:4" x14ac:dyDescent="0.25">
      <c r="A93">
        <v>2041</v>
      </c>
      <c r="B93" t="s">
        <v>27</v>
      </c>
      <c r="C93" s="10">
        <v>40.070648736099997</v>
      </c>
      <c r="D93" t="s">
        <v>21</v>
      </c>
    </row>
    <row r="94" spans="1:4" x14ac:dyDescent="0.25">
      <c r="A94">
        <v>2041</v>
      </c>
      <c r="B94" t="s">
        <v>144</v>
      </c>
      <c r="C94" s="10">
        <v>0.67525326563599997</v>
      </c>
      <c r="D94" t="s">
        <v>21</v>
      </c>
    </row>
    <row r="95" spans="1:4" x14ac:dyDescent="0.25">
      <c r="A95">
        <v>2042</v>
      </c>
      <c r="B95" t="s">
        <v>162</v>
      </c>
      <c r="C95" s="10">
        <v>0</v>
      </c>
      <c r="D95" t="s">
        <v>21</v>
      </c>
    </row>
    <row r="96" spans="1:4" x14ac:dyDescent="0.25">
      <c r="A96">
        <v>2042</v>
      </c>
      <c r="B96" t="s">
        <v>103</v>
      </c>
      <c r="C96" s="10">
        <v>4.1293061184499997</v>
      </c>
      <c r="D96" t="s">
        <v>21</v>
      </c>
    </row>
    <row r="97" spans="1:4" x14ac:dyDescent="0.25">
      <c r="A97">
        <v>2042</v>
      </c>
      <c r="B97" t="s">
        <v>27</v>
      </c>
      <c r="C97" s="10">
        <v>44.320578511000001</v>
      </c>
      <c r="D97" t="s">
        <v>21</v>
      </c>
    </row>
    <row r="98" spans="1:4" x14ac:dyDescent="0.25">
      <c r="A98">
        <v>2042</v>
      </c>
      <c r="B98" t="s">
        <v>144</v>
      </c>
      <c r="C98" s="10">
        <v>0.85194254868800001</v>
      </c>
      <c r="D98" t="s">
        <v>21</v>
      </c>
    </row>
    <row r="99" spans="1:4" x14ac:dyDescent="0.25">
      <c r="A99">
        <v>2043</v>
      </c>
      <c r="B99" t="s">
        <v>162</v>
      </c>
      <c r="C99" s="10">
        <v>0</v>
      </c>
      <c r="D99" t="s">
        <v>21</v>
      </c>
    </row>
    <row r="100" spans="1:4" x14ac:dyDescent="0.25">
      <c r="A100">
        <v>2043</v>
      </c>
      <c r="B100" t="s">
        <v>103</v>
      </c>
      <c r="C100" s="10">
        <v>4.1494606408500001</v>
      </c>
      <c r="D100" t="s">
        <v>21</v>
      </c>
    </row>
    <row r="101" spans="1:4" x14ac:dyDescent="0.25">
      <c r="A101">
        <v>2043</v>
      </c>
      <c r="B101" t="s">
        <v>27</v>
      </c>
      <c r="C101" s="10">
        <v>47.722523268000003</v>
      </c>
      <c r="D101" t="s">
        <v>21</v>
      </c>
    </row>
    <row r="102" spans="1:4" x14ac:dyDescent="0.25">
      <c r="A102">
        <v>2043</v>
      </c>
      <c r="B102" t="s">
        <v>144</v>
      </c>
      <c r="C102" s="10">
        <v>0.89220252448399995</v>
      </c>
      <c r="D102" t="s">
        <v>21</v>
      </c>
    </row>
    <row r="103" spans="1:4" x14ac:dyDescent="0.25">
      <c r="A103">
        <v>2044</v>
      </c>
      <c r="B103" t="s">
        <v>162</v>
      </c>
      <c r="C103" s="10">
        <v>0</v>
      </c>
      <c r="D103" t="s">
        <v>21</v>
      </c>
    </row>
    <row r="104" spans="1:4" x14ac:dyDescent="0.25">
      <c r="A104">
        <v>2044</v>
      </c>
      <c r="B104" t="s">
        <v>103</v>
      </c>
      <c r="C104" s="10">
        <v>3.9017728839900001</v>
      </c>
      <c r="D104" t="s">
        <v>21</v>
      </c>
    </row>
    <row r="105" spans="1:4" x14ac:dyDescent="0.25">
      <c r="A105">
        <v>2044</v>
      </c>
      <c r="B105" t="s">
        <v>27</v>
      </c>
      <c r="C105" s="10">
        <v>49.735105740000002</v>
      </c>
      <c r="D105" t="s">
        <v>21</v>
      </c>
    </row>
    <row r="106" spans="1:4" x14ac:dyDescent="0.25">
      <c r="A106">
        <v>2044</v>
      </c>
      <c r="B106" t="s">
        <v>144</v>
      </c>
      <c r="C106" s="10">
        <v>0.720630884937</v>
      </c>
      <c r="D106" t="s">
        <v>21</v>
      </c>
    </row>
    <row r="107" spans="1:4" x14ac:dyDescent="0.25">
      <c r="A107">
        <v>2045</v>
      </c>
      <c r="B107" t="s">
        <v>162</v>
      </c>
      <c r="C107" s="10">
        <v>0</v>
      </c>
      <c r="D107" t="s">
        <v>21</v>
      </c>
    </row>
    <row r="108" spans="1:4" x14ac:dyDescent="0.25">
      <c r="A108">
        <v>2045</v>
      </c>
      <c r="B108" t="s">
        <v>103</v>
      </c>
      <c r="C108" s="10">
        <v>3.6356831362299999</v>
      </c>
      <c r="D108" t="s">
        <v>21</v>
      </c>
    </row>
    <row r="109" spans="1:4" x14ac:dyDescent="0.25">
      <c r="A109">
        <v>2045</v>
      </c>
      <c r="B109" t="s">
        <v>27</v>
      </c>
      <c r="C109" s="10">
        <v>51.869738515999998</v>
      </c>
      <c r="D109" t="s">
        <v>21</v>
      </c>
    </row>
    <row r="110" spans="1:4" x14ac:dyDescent="0.25">
      <c r="A110">
        <v>2045</v>
      </c>
      <c r="B110" t="s">
        <v>144</v>
      </c>
      <c r="C110" s="10">
        <v>0.73453810355299998</v>
      </c>
      <c r="D110" t="s">
        <v>21</v>
      </c>
    </row>
    <row r="111" spans="1:4" x14ac:dyDescent="0.25">
      <c r="A111">
        <v>2046</v>
      </c>
      <c r="B111" t="s">
        <v>162</v>
      </c>
      <c r="C111" s="10">
        <v>0</v>
      </c>
      <c r="D111" t="s">
        <v>21</v>
      </c>
    </row>
    <row r="112" spans="1:4" x14ac:dyDescent="0.25">
      <c r="A112">
        <v>2046</v>
      </c>
      <c r="B112" t="s">
        <v>103</v>
      </c>
      <c r="C112" s="10">
        <v>4.5168102027300003</v>
      </c>
      <c r="D112" t="s">
        <v>21</v>
      </c>
    </row>
    <row r="113" spans="1:4" x14ac:dyDescent="0.25">
      <c r="A113">
        <v>2046</v>
      </c>
      <c r="B113" t="s">
        <v>27</v>
      </c>
      <c r="C113" s="10">
        <v>55.337541989000002</v>
      </c>
      <c r="D113" t="s">
        <v>21</v>
      </c>
    </row>
    <row r="114" spans="1:4" x14ac:dyDescent="0.25">
      <c r="A114">
        <v>2046</v>
      </c>
      <c r="B114" t="s">
        <v>144</v>
      </c>
      <c r="C114" s="10">
        <v>0.76072050984999995</v>
      </c>
      <c r="D114" t="s">
        <v>21</v>
      </c>
    </row>
    <row r="115" spans="1:4" x14ac:dyDescent="0.25">
      <c r="A115">
        <v>2047</v>
      </c>
      <c r="B115" t="s">
        <v>162</v>
      </c>
      <c r="C115" s="10">
        <v>0</v>
      </c>
      <c r="D115" t="s">
        <v>21</v>
      </c>
    </row>
    <row r="116" spans="1:4" x14ac:dyDescent="0.25">
      <c r="A116">
        <v>2047</v>
      </c>
      <c r="B116" t="s">
        <v>103</v>
      </c>
      <c r="C116" s="10">
        <v>5.71440921607</v>
      </c>
      <c r="D116" t="s">
        <v>21</v>
      </c>
    </row>
    <row r="117" spans="1:4" x14ac:dyDescent="0.25">
      <c r="A117">
        <v>2047</v>
      </c>
      <c r="B117" t="s">
        <v>27</v>
      </c>
      <c r="C117" s="10">
        <v>59.040876421</v>
      </c>
      <c r="D117" t="s">
        <v>21</v>
      </c>
    </row>
    <row r="118" spans="1:4" x14ac:dyDescent="0.25">
      <c r="A118">
        <v>2047</v>
      </c>
      <c r="B118" t="s">
        <v>144</v>
      </c>
      <c r="C118" s="10">
        <v>0.80011923884199998</v>
      </c>
      <c r="D118" t="s">
        <v>21</v>
      </c>
    </row>
    <row r="119" spans="1:4" x14ac:dyDescent="0.25">
      <c r="A119">
        <v>2048</v>
      </c>
      <c r="B119" t="s">
        <v>162</v>
      </c>
      <c r="C119" s="10">
        <v>0</v>
      </c>
      <c r="D119" t="s">
        <v>21</v>
      </c>
    </row>
    <row r="120" spans="1:4" x14ac:dyDescent="0.25">
      <c r="A120">
        <v>2048</v>
      </c>
      <c r="B120" t="s">
        <v>103</v>
      </c>
      <c r="C120" s="10">
        <v>7.1180740119600001</v>
      </c>
      <c r="D120" t="s">
        <v>21</v>
      </c>
    </row>
    <row r="121" spans="1:4" x14ac:dyDescent="0.25">
      <c r="A121">
        <v>2048</v>
      </c>
      <c r="B121" t="s">
        <v>27</v>
      </c>
      <c r="C121" s="10">
        <v>63.028885154999998</v>
      </c>
      <c r="D121" t="s">
        <v>21</v>
      </c>
    </row>
    <row r="122" spans="1:4" x14ac:dyDescent="0.25">
      <c r="A122">
        <v>2048</v>
      </c>
      <c r="B122" t="s">
        <v>144</v>
      </c>
      <c r="C122" s="10">
        <v>0.85097389077999996</v>
      </c>
      <c r="D122" t="s">
        <v>21</v>
      </c>
    </row>
    <row r="123" spans="1:4" x14ac:dyDescent="0.25">
      <c r="A123">
        <v>2049</v>
      </c>
      <c r="B123" t="s">
        <v>162</v>
      </c>
      <c r="C123" s="10">
        <v>0</v>
      </c>
      <c r="D123" t="s">
        <v>21</v>
      </c>
    </row>
    <row r="124" spans="1:4" x14ac:dyDescent="0.25">
      <c r="A124">
        <v>2049</v>
      </c>
      <c r="B124" t="s">
        <v>103</v>
      </c>
      <c r="C124" s="10">
        <v>8.6071414341400008</v>
      </c>
      <c r="D124" t="s">
        <v>21</v>
      </c>
    </row>
    <row r="125" spans="1:4" x14ac:dyDescent="0.25">
      <c r="A125">
        <v>2049</v>
      </c>
      <c r="B125" t="s">
        <v>27</v>
      </c>
      <c r="C125" s="10">
        <v>66.829209903999995</v>
      </c>
      <c r="D125" t="s">
        <v>21</v>
      </c>
    </row>
    <row r="126" spans="1:4" x14ac:dyDescent="0.25">
      <c r="A126">
        <v>2049</v>
      </c>
      <c r="B126" t="s">
        <v>144</v>
      </c>
      <c r="C126" s="10">
        <v>0.95738395203799997</v>
      </c>
      <c r="D126" t="s">
        <v>21</v>
      </c>
    </row>
    <row r="127" spans="1:4" x14ac:dyDescent="0.25">
      <c r="A127">
        <v>2050</v>
      </c>
      <c r="B127" t="s">
        <v>162</v>
      </c>
      <c r="C127" s="10">
        <v>0</v>
      </c>
      <c r="D127" t="s">
        <v>21</v>
      </c>
    </row>
    <row r="128" spans="1:4" x14ac:dyDescent="0.25">
      <c r="A128">
        <v>2050</v>
      </c>
      <c r="B128" t="s">
        <v>103</v>
      </c>
      <c r="C128" s="10">
        <v>9.2834827850000003</v>
      </c>
      <c r="D128" t="s">
        <v>21</v>
      </c>
    </row>
    <row r="129" spans="1:4" x14ac:dyDescent="0.25">
      <c r="A129">
        <v>2050</v>
      </c>
      <c r="B129" t="s">
        <v>27</v>
      </c>
      <c r="C129" s="10">
        <v>68.992795080999997</v>
      </c>
      <c r="D129" t="s">
        <v>21</v>
      </c>
    </row>
    <row r="130" spans="1:4" x14ac:dyDescent="0.25">
      <c r="A130">
        <v>2050</v>
      </c>
      <c r="B130" t="s">
        <v>144</v>
      </c>
      <c r="C130" s="10">
        <v>0.87226449218299995</v>
      </c>
      <c r="D130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4"/>
  <sheetViews>
    <sheetView workbookViewId="0"/>
  </sheetViews>
  <sheetFormatPr defaultColWidth="11.5703125" defaultRowHeight="15" x14ac:dyDescent="0.25"/>
  <sheetData>
    <row r="1" spans="1:4" x14ac:dyDescent="0.25">
      <c r="A1" s="15" t="s">
        <v>163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44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164</v>
      </c>
      <c r="B7" t="s">
        <v>97</v>
      </c>
      <c r="C7" s="10">
        <v>49.337600000000002</v>
      </c>
      <c r="D7" t="s">
        <v>21</v>
      </c>
    </row>
    <row r="8" spans="1:4" x14ac:dyDescent="0.25">
      <c r="A8" t="s">
        <v>164</v>
      </c>
      <c r="B8" t="s">
        <v>99</v>
      </c>
      <c r="C8" s="10">
        <v>57.614570000000001</v>
      </c>
      <c r="D8" t="s">
        <v>21</v>
      </c>
    </row>
    <row r="9" spans="1:4" x14ac:dyDescent="0.25">
      <c r="A9" t="s">
        <v>164</v>
      </c>
      <c r="B9" t="s">
        <v>100</v>
      </c>
      <c r="C9" s="10">
        <v>65.513400000000004</v>
      </c>
      <c r="D9" t="s">
        <v>21</v>
      </c>
    </row>
    <row r="10" spans="1:4" x14ac:dyDescent="0.25">
      <c r="A10" t="s">
        <v>164</v>
      </c>
      <c r="B10" t="s">
        <v>101</v>
      </c>
      <c r="C10" s="10">
        <v>58</v>
      </c>
      <c r="D10" t="s">
        <v>21</v>
      </c>
    </row>
    <row r="11" spans="1:4" x14ac:dyDescent="0.25">
      <c r="A11" t="s">
        <v>165</v>
      </c>
      <c r="B11" t="s">
        <v>97</v>
      </c>
      <c r="C11" s="10">
        <v>47.393000000000001</v>
      </c>
      <c r="D11" t="s">
        <v>21</v>
      </c>
    </row>
    <row r="12" spans="1:4" x14ac:dyDescent="0.25">
      <c r="A12" t="s">
        <v>165</v>
      </c>
      <c r="B12" t="s">
        <v>99</v>
      </c>
      <c r="C12" s="10">
        <v>38.479999999999997</v>
      </c>
      <c r="D12" t="s">
        <v>21</v>
      </c>
    </row>
    <row r="13" spans="1:4" x14ac:dyDescent="0.25">
      <c r="A13" t="s">
        <v>165</v>
      </c>
      <c r="B13" t="s">
        <v>100</v>
      </c>
      <c r="C13" s="10">
        <v>37.83</v>
      </c>
      <c r="D13" t="s">
        <v>21</v>
      </c>
    </row>
    <row r="14" spans="1:4" x14ac:dyDescent="0.25">
      <c r="A14" t="s">
        <v>165</v>
      </c>
      <c r="B14" t="s">
        <v>101</v>
      </c>
      <c r="C14" s="10">
        <v>35.29</v>
      </c>
      <c r="D14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254"/>
  <sheetViews>
    <sheetView workbookViewId="0"/>
  </sheetViews>
  <sheetFormatPr defaultColWidth="11.5703125" defaultRowHeight="15" x14ac:dyDescent="0.25"/>
  <sheetData>
    <row r="1" spans="1:4" x14ac:dyDescent="0.25">
      <c r="A1" s="15" t="s">
        <v>166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5</v>
      </c>
      <c r="C6" s="3" t="s">
        <v>7</v>
      </c>
      <c r="D6" s="3" t="s">
        <v>8</v>
      </c>
    </row>
    <row r="7" spans="1:4" x14ac:dyDescent="0.25">
      <c r="A7">
        <v>2020</v>
      </c>
      <c r="B7" t="s">
        <v>29</v>
      </c>
      <c r="C7" s="10">
        <v>112.184351107965</v>
      </c>
      <c r="D7" t="s">
        <v>11</v>
      </c>
    </row>
    <row r="8" spans="1:4" x14ac:dyDescent="0.25">
      <c r="A8">
        <v>2020</v>
      </c>
      <c r="B8" t="s">
        <v>162</v>
      </c>
      <c r="C8" s="10">
        <v>452.04144255411302</v>
      </c>
      <c r="D8" t="s">
        <v>11</v>
      </c>
    </row>
    <row r="9" spans="1:4" x14ac:dyDescent="0.25">
      <c r="A9">
        <v>2020</v>
      </c>
      <c r="B9" t="s">
        <v>144</v>
      </c>
      <c r="C9" s="10">
        <v>23.358447441631402</v>
      </c>
      <c r="D9" t="s">
        <v>11</v>
      </c>
    </row>
    <row r="10" spans="1:4" x14ac:dyDescent="0.25">
      <c r="A10">
        <v>2020</v>
      </c>
      <c r="B10" t="s">
        <v>103</v>
      </c>
      <c r="C10" s="10">
        <v>616.52033287589097</v>
      </c>
      <c r="D10" t="s">
        <v>11</v>
      </c>
    </row>
    <row r="11" spans="1:4" x14ac:dyDescent="0.25">
      <c r="A11">
        <v>2020</v>
      </c>
      <c r="B11" t="s">
        <v>31</v>
      </c>
      <c r="C11" s="10">
        <v>134.83466417279899</v>
      </c>
      <c r="D11" t="s">
        <v>11</v>
      </c>
    </row>
    <row r="12" spans="1:4" x14ac:dyDescent="0.25">
      <c r="A12">
        <v>2020</v>
      </c>
      <c r="B12" t="s">
        <v>30</v>
      </c>
      <c r="C12" s="10">
        <v>1372.2094231146</v>
      </c>
      <c r="D12" t="s">
        <v>11</v>
      </c>
    </row>
    <row r="13" spans="1:4" x14ac:dyDescent="0.25">
      <c r="A13">
        <v>2020</v>
      </c>
      <c r="B13" t="s">
        <v>32</v>
      </c>
      <c r="C13" s="10">
        <v>21.3116404964832</v>
      </c>
      <c r="D13" t="s">
        <v>11</v>
      </c>
    </row>
    <row r="14" spans="1:4" x14ac:dyDescent="0.25">
      <c r="A14">
        <v>2020</v>
      </c>
      <c r="B14" t="s">
        <v>145</v>
      </c>
      <c r="C14" s="10">
        <v>972.41764551007498</v>
      </c>
      <c r="D14" t="s">
        <v>11</v>
      </c>
    </row>
    <row r="15" spans="1:4" x14ac:dyDescent="0.25">
      <c r="A15">
        <v>2021</v>
      </c>
      <c r="B15" t="s">
        <v>29</v>
      </c>
      <c r="C15" s="10">
        <v>107.777328052361</v>
      </c>
      <c r="D15" t="s">
        <v>11</v>
      </c>
    </row>
    <row r="16" spans="1:4" x14ac:dyDescent="0.25">
      <c r="A16">
        <v>2021</v>
      </c>
      <c r="B16" t="s">
        <v>162</v>
      </c>
      <c r="C16" s="10">
        <v>363.82266060668798</v>
      </c>
      <c r="D16" t="s">
        <v>11</v>
      </c>
    </row>
    <row r="17" spans="1:4" x14ac:dyDescent="0.25">
      <c r="A17">
        <v>2021</v>
      </c>
      <c r="B17" t="s">
        <v>144</v>
      </c>
      <c r="C17" s="10">
        <v>21.488186792681301</v>
      </c>
      <c r="D17" t="s">
        <v>11</v>
      </c>
    </row>
    <row r="18" spans="1:4" x14ac:dyDescent="0.25">
      <c r="A18">
        <v>2021</v>
      </c>
      <c r="B18" t="s">
        <v>103</v>
      </c>
      <c r="C18" s="10">
        <v>664.17399270941098</v>
      </c>
      <c r="D18" t="s">
        <v>11</v>
      </c>
    </row>
    <row r="19" spans="1:4" x14ac:dyDescent="0.25">
      <c r="A19">
        <v>2021</v>
      </c>
      <c r="B19" t="s">
        <v>31</v>
      </c>
      <c r="C19" s="10">
        <v>129.58607073323901</v>
      </c>
      <c r="D19" t="s">
        <v>11</v>
      </c>
    </row>
    <row r="20" spans="1:4" x14ac:dyDescent="0.25">
      <c r="A20">
        <v>2021</v>
      </c>
      <c r="B20" t="s">
        <v>30</v>
      </c>
      <c r="C20" s="10">
        <v>1361.2703024620801</v>
      </c>
      <c r="D20" t="s">
        <v>11</v>
      </c>
    </row>
    <row r="21" spans="1:4" x14ac:dyDescent="0.25">
      <c r="A21">
        <v>2021</v>
      </c>
      <c r="B21" t="s">
        <v>32</v>
      </c>
      <c r="C21" s="10">
        <v>22.496591195125198</v>
      </c>
      <c r="D21" t="s">
        <v>11</v>
      </c>
    </row>
    <row r="22" spans="1:4" x14ac:dyDescent="0.25">
      <c r="A22">
        <v>2021</v>
      </c>
      <c r="B22" t="s">
        <v>145</v>
      </c>
      <c r="C22" s="10">
        <v>908.97482131574804</v>
      </c>
      <c r="D22" t="s">
        <v>11</v>
      </c>
    </row>
    <row r="23" spans="1:4" x14ac:dyDescent="0.25">
      <c r="A23">
        <v>2022</v>
      </c>
      <c r="B23" t="s">
        <v>29</v>
      </c>
      <c r="C23" s="10">
        <v>139.092210858973</v>
      </c>
      <c r="D23" t="s">
        <v>11</v>
      </c>
    </row>
    <row r="24" spans="1:4" x14ac:dyDescent="0.25">
      <c r="A24">
        <v>2022</v>
      </c>
      <c r="B24" t="s">
        <v>162</v>
      </c>
      <c r="C24" s="10">
        <v>314.23218458703599</v>
      </c>
      <c r="D24" t="s">
        <v>11</v>
      </c>
    </row>
    <row r="25" spans="1:4" x14ac:dyDescent="0.25">
      <c r="A25">
        <v>2022</v>
      </c>
      <c r="B25" t="s">
        <v>144</v>
      </c>
      <c r="C25" s="10">
        <v>16.2786077893319</v>
      </c>
      <c r="D25" t="s">
        <v>11</v>
      </c>
    </row>
    <row r="26" spans="1:4" x14ac:dyDescent="0.25">
      <c r="A26">
        <v>2022</v>
      </c>
      <c r="B26" t="s">
        <v>103</v>
      </c>
      <c r="C26" s="10">
        <v>730.34959191620203</v>
      </c>
      <c r="D26" t="s">
        <v>11</v>
      </c>
    </row>
    <row r="27" spans="1:4" x14ac:dyDescent="0.25">
      <c r="A27">
        <v>2022</v>
      </c>
      <c r="B27" t="s">
        <v>31</v>
      </c>
      <c r="C27" s="10">
        <v>182.94109989383901</v>
      </c>
      <c r="D27" t="s">
        <v>11</v>
      </c>
    </row>
    <row r="28" spans="1:4" x14ac:dyDescent="0.25">
      <c r="A28">
        <v>2022</v>
      </c>
      <c r="B28" t="s">
        <v>30</v>
      </c>
      <c r="C28" s="10">
        <v>1387.5904099126799</v>
      </c>
      <c r="D28" t="s">
        <v>11</v>
      </c>
    </row>
    <row r="29" spans="1:4" x14ac:dyDescent="0.25">
      <c r="A29">
        <v>2022</v>
      </c>
      <c r="B29" t="s">
        <v>32</v>
      </c>
      <c r="C29" s="10">
        <v>28.685042133116401</v>
      </c>
      <c r="D29" t="s">
        <v>11</v>
      </c>
    </row>
    <row r="30" spans="1:4" x14ac:dyDescent="0.25">
      <c r="A30">
        <v>2022</v>
      </c>
      <c r="B30" t="s">
        <v>145</v>
      </c>
      <c r="C30" s="10">
        <v>868.77880493458804</v>
      </c>
      <c r="D30" t="s">
        <v>11</v>
      </c>
    </row>
    <row r="31" spans="1:4" x14ac:dyDescent="0.25">
      <c r="A31">
        <v>2023</v>
      </c>
      <c r="B31" t="s">
        <v>29</v>
      </c>
      <c r="C31" s="10">
        <v>119.596970545669</v>
      </c>
      <c r="D31" t="s">
        <v>11</v>
      </c>
    </row>
    <row r="32" spans="1:4" x14ac:dyDescent="0.25">
      <c r="A32">
        <v>2023</v>
      </c>
      <c r="B32" t="s">
        <v>162</v>
      </c>
      <c r="C32" s="10">
        <v>226.14995219201799</v>
      </c>
      <c r="D32" t="s">
        <v>11</v>
      </c>
    </row>
    <row r="33" spans="1:4" x14ac:dyDescent="0.25">
      <c r="A33">
        <v>2023</v>
      </c>
      <c r="B33" t="s">
        <v>144</v>
      </c>
      <c r="C33" s="10">
        <v>16.7861495444632</v>
      </c>
      <c r="D33" t="s">
        <v>11</v>
      </c>
    </row>
    <row r="34" spans="1:4" x14ac:dyDescent="0.25">
      <c r="A34">
        <v>2023</v>
      </c>
      <c r="B34" t="s">
        <v>103</v>
      </c>
      <c r="C34" s="10">
        <v>816.24339469768199</v>
      </c>
      <c r="D34" t="s">
        <v>11</v>
      </c>
    </row>
    <row r="35" spans="1:4" x14ac:dyDescent="0.25">
      <c r="A35">
        <v>2023</v>
      </c>
      <c r="B35" t="s">
        <v>31</v>
      </c>
      <c r="C35" s="10">
        <v>195.87210728303901</v>
      </c>
      <c r="D35" t="s">
        <v>11</v>
      </c>
    </row>
    <row r="36" spans="1:4" x14ac:dyDescent="0.25">
      <c r="A36">
        <v>2023</v>
      </c>
      <c r="B36" t="s">
        <v>30</v>
      </c>
      <c r="C36" s="10">
        <v>1352.25704893068</v>
      </c>
      <c r="D36" t="s">
        <v>11</v>
      </c>
    </row>
    <row r="37" spans="1:4" x14ac:dyDescent="0.25">
      <c r="A37">
        <v>2023</v>
      </c>
      <c r="B37" t="s">
        <v>32</v>
      </c>
      <c r="C37" s="10">
        <v>38.401259312167198</v>
      </c>
      <c r="D37" t="s">
        <v>11</v>
      </c>
    </row>
    <row r="38" spans="1:4" x14ac:dyDescent="0.25">
      <c r="A38">
        <v>2023</v>
      </c>
      <c r="B38" t="s">
        <v>145</v>
      </c>
      <c r="C38" s="10">
        <v>859.25229090637799</v>
      </c>
      <c r="D38" t="s">
        <v>11</v>
      </c>
    </row>
    <row r="39" spans="1:4" x14ac:dyDescent="0.25">
      <c r="A39">
        <v>2024</v>
      </c>
      <c r="B39" t="s">
        <v>29</v>
      </c>
      <c r="C39" s="10">
        <v>115.376932249489</v>
      </c>
      <c r="D39" t="s">
        <v>11</v>
      </c>
    </row>
    <row r="40" spans="1:4" x14ac:dyDescent="0.25">
      <c r="A40">
        <v>2024</v>
      </c>
      <c r="B40" t="s">
        <v>162</v>
      </c>
      <c r="C40" s="10">
        <v>147.21581390210099</v>
      </c>
      <c r="D40" t="s">
        <v>11</v>
      </c>
    </row>
    <row r="41" spans="1:4" x14ac:dyDescent="0.25">
      <c r="A41">
        <v>2024</v>
      </c>
      <c r="B41" t="s">
        <v>144</v>
      </c>
      <c r="C41" s="10">
        <v>16.434845949940499</v>
      </c>
      <c r="D41" t="s">
        <v>11</v>
      </c>
    </row>
    <row r="42" spans="1:4" x14ac:dyDescent="0.25">
      <c r="A42">
        <v>2024</v>
      </c>
      <c r="B42" t="s">
        <v>103</v>
      </c>
      <c r="C42" s="10">
        <v>903.75100708442505</v>
      </c>
      <c r="D42" t="s">
        <v>11</v>
      </c>
    </row>
    <row r="43" spans="1:4" x14ac:dyDescent="0.25">
      <c r="A43">
        <v>2024</v>
      </c>
      <c r="B43" t="s">
        <v>31</v>
      </c>
      <c r="C43" s="10">
        <v>214.32516368282299</v>
      </c>
      <c r="D43" t="s">
        <v>11</v>
      </c>
    </row>
    <row r="44" spans="1:4" x14ac:dyDescent="0.25">
      <c r="A44">
        <v>2024</v>
      </c>
      <c r="B44" t="s">
        <v>30</v>
      </c>
      <c r="C44" s="10">
        <v>1366.6439068473601</v>
      </c>
      <c r="D44" t="s">
        <v>11</v>
      </c>
    </row>
    <row r="45" spans="1:4" x14ac:dyDescent="0.25">
      <c r="A45">
        <v>2024</v>
      </c>
      <c r="B45" t="s">
        <v>32</v>
      </c>
      <c r="C45" s="10">
        <v>39.425609941966798</v>
      </c>
      <c r="D45" t="s">
        <v>11</v>
      </c>
    </row>
    <row r="46" spans="1:4" x14ac:dyDescent="0.25">
      <c r="A46">
        <v>2024</v>
      </c>
      <c r="B46" t="s">
        <v>145</v>
      </c>
      <c r="C46" s="10">
        <v>895.32162026346202</v>
      </c>
      <c r="D46" t="s">
        <v>11</v>
      </c>
    </row>
    <row r="47" spans="1:4" x14ac:dyDescent="0.25">
      <c r="A47">
        <v>2025</v>
      </c>
      <c r="B47" t="s">
        <v>29</v>
      </c>
      <c r="C47" s="10">
        <v>88.069736391057205</v>
      </c>
      <c r="D47" t="s">
        <v>11</v>
      </c>
    </row>
    <row r="48" spans="1:4" x14ac:dyDescent="0.25">
      <c r="A48">
        <v>2025</v>
      </c>
      <c r="B48" t="s">
        <v>162</v>
      </c>
      <c r="C48" s="10">
        <v>106.603952267156</v>
      </c>
      <c r="D48" t="s">
        <v>11</v>
      </c>
    </row>
    <row r="49" spans="1:4" x14ac:dyDescent="0.25">
      <c r="A49">
        <v>2025</v>
      </c>
      <c r="B49" t="s">
        <v>144</v>
      </c>
      <c r="C49" s="10">
        <v>15.576530660113701</v>
      </c>
      <c r="D49" t="s">
        <v>11</v>
      </c>
    </row>
    <row r="50" spans="1:4" x14ac:dyDescent="0.25">
      <c r="A50">
        <v>2025</v>
      </c>
      <c r="B50" t="s">
        <v>103</v>
      </c>
      <c r="C50" s="10">
        <v>804.58092527458302</v>
      </c>
      <c r="D50" t="s">
        <v>11</v>
      </c>
    </row>
    <row r="51" spans="1:4" x14ac:dyDescent="0.25">
      <c r="A51">
        <v>2025</v>
      </c>
      <c r="B51" t="s">
        <v>31</v>
      </c>
      <c r="C51" s="10">
        <v>217.544620456692</v>
      </c>
      <c r="D51" t="s">
        <v>11</v>
      </c>
    </row>
    <row r="52" spans="1:4" x14ac:dyDescent="0.25">
      <c r="A52">
        <v>2025</v>
      </c>
      <c r="B52" t="s">
        <v>30</v>
      </c>
      <c r="C52" s="10">
        <v>1446.2409388298399</v>
      </c>
      <c r="D52" t="s">
        <v>11</v>
      </c>
    </row>
    <row r="53" spans="1:4" x14ac:dyDescent="0.25">
      <c r="A53">
        <v>2025</v>
      </c>
      <c r="B53" t="s">
        <v>32</v>
      </c>
      <c r="C53" s="10">
        <v>42.145666848208798</v>
      </c>
      <c r="D53" t="s">
        <v>11</v>
      </c>
    </row>
    <row r="54" spans="1:4" x14ac:dyDescent="0.25">
      <c r="A54">
        <v>2025</v>
      </c>
      <c r="B54" t="s">
        <v>145</v>
      </c>
      <c r="C54" s="10">
        <v>820.531953105669</v>
      </c>
      <c r="D54" t="s">
        <v>11</v>
      </c>
    </row>
    <row r="55" spans="1:4" x14ac:dyDescent="0.25">
      <c r="A55">
        <v>2026</v>
      </c>
      <c r="B55" t="s">
        <v>29</v>
      </c>
      <c r="C55" s="10">
        <v>84.084426165461593</v>
      </c>
      <c r="D55" t="s">
        <v>11</v>
      </c>
    </row>
    <row r="56" spans="1:4" x14ac:dyDescent="0.25">
      <c r="A56">
        <v>2026</v>
      </c>
      <c r="B56" t="s">
        <v>162</v>
      </c>
      <c r="C56" s="10">
        <v>106.585684193362</v>
      </c>
      <c r="D56" t="s">
        <v>11</v>
      </c>
    </row>
    <row r="57" spans="1:4" x14ac:dyDescent="0.25">
      <c r="A57">
        <v>2026</v>
      </c>
      <c r="B57" t="s">
        <v>144</v>
      </c>
      <c r="C57" s="10">
        <v>13.246793644997799</v>
      </c>
      <c r="D57" t="s">
        <v>11</v>
      </c>
    </row>
    <row r="58" spans="1:4" x14ac:dyDescent="0.25">
      <c r="A58">
        <v>2026</v>
      </c>
      <c r="B58" t="s">
        <v>103</v>
      </c>
      <c r="C58" s="10">
        <v>824.49086586031899</v>
      </c>
      <c r="D58" t="s">
        <v>11</v>
      </c>
    </row>
    <row r="59" spans="1:4" x14ac:dyDescent="0.25">
      <c r="A59">
        <v>2026</v>
      </c>
      <c r="B59" t="s">
        <v>31</v>
      </c>
      <c r="C59" s="10">
        <v>244.70213675281201</v>
      </c>
      <c r="D59" t="s">
        <v>11</v>
      </c>
    </row>
    <row r="60" spans="1:4" x14ac:dyDescent="0.25">
      <c r="A60">
        <v>2026</v>
      </c>
      <c r="B60" t="s">
        <v>30</v>
      </c>
      <c r="C60" s="10">
        <v>1482.6692300331599</v>
      </c>
      <c r="D60" t="s">
        <v>11</v>
      </c>
    </row>
    <row r="61" spans="1:4" x14ac:dyDescent="0.25">
      <c r="A61">
        <v>2026</v>
      </c>
      <c r="B61" t="s">
        <v>32</v>
      </c>
      <c r="C61" s="10">
        <v>44.535057044504399</v>
      </c>
      <c r="D61" t="s">
        <v>11</v>
      </c>
    </row>
    <row r="62" spans="1:4" x14ac:dyDescent="0.25">
      <c r="A62">
        <v>2026</v>
      </c>
      <c r="B62" t="s">
        <v>145</v>
      </c>
      <c r="C62" s="10">
        <v>797.22837941680405</v>
      </c>
      <c r="D62" t="s">
        <v>11</v>
      </c>
    </row>
    <row r="63" spans="1:4" x14ac:dyDescent="0.25">
      <c r="A63">
        <v>2027</v>
      </c>
      <c r="B63" t="s">
        <v>29</v>
      </c>
      <c r="C63" s="10">
        <v>81.150143143139502</v>
      </c>
      <c r="D63" t="s">
        <v>11</v>
      </c>
    </row>
    <row r="64" spans="1:4" x14ac:dyDescent="0.25">
      <c r="A64">
        <v>2027</v>
      </c>
      <c r="B64" t="s">
        <v>162</v>
      </c>
      <c r="C64" s="10">
        <v>96.922490074288007</v>
      </c>
      <c r="D64" t="s">
        <v>11</v>
      </c>
    </row>
    <row r="65" spans="1:4" x14ac:dyDescent="0.25">
      <c r="A65">
        <v>2027</v>
      </c>
      <c r="B65" t="s">
        <v>144</v>
      </c>
      <c r="C65" s="10">
        <v>13.6731151897412</v>
      </c>
      <c r="D65" t="s">
        <v>11</v>
      </c>
    </row>
    <row r="66" spans="1:4" x14ac:dyDescent="0.25">
      <c r="A66">
        <v>2027</v>
      </c>
      <c r="B66" t="s">
        <v>103</v>
      </c>
      <c r="C66" s="10">
        <v>873.52414117373905</v>
      </c>
      <c r="D66" t="s">
        <v>11</v>
      </c>
    </row>
    <row r="67" spans="1:4" x14ac:dyDescent="0.25">
      <c r="A67">
        <v>2027</v>
      </c>
      <c r="B67" t="s">
        <v>31</v>
      </c>
      <c r="C67" s="10">
        <v>264.71296913479199</v>
      </c>
      <c r="D67" t="s">
        <v>11</v>
      </c>
    </row>
    <row r="68" spans="1:4" x14ac:dyDescent="0.25">
      <c r="A68">
        <v>2027</v>
      </c>
      <c r="B68" t="s">
        <v>30</v>
      </c>
      <c r="C68" s="10">
        <v>1511.9347539236401</v>
      </c>
      <c r="D68" t="s">
        <v>11</v>
      </c>
    </row>
    <row r="69" spans="1:4" x14ac:dyDescent="0.25">
      <c r="A69">
        <v>2027</v>
      </c>
      <c r="B69" t="s">
        <v>32</v>
      </c>
      <c r="C69" s="10">
        <v>46.923845557291202</v>
      </c>
      <c r="D69" t="s">
        <v>11</v>
      </c>
    </row>
    <row r="70" spans="1:4" x14ac:dyDescent="0.25">
      <c r="A70">
        <v>2027</v>
      </c>
      <c r="B70" t="s">
        <v>145</v>
      </c>
      <c r="C70" s="10">
        <v>808.44776135250697</v>
      </c>
      <c r="D70" t="s">
        <v>11</v>
      </c>
    </row>
    <row r="71" spans="1:4" x14ac:dyDescent="0.25">
      <c r="A71">
        <v>2028</v>
      </c>
      <c r="B71" t="s">
        <v>29</v>
      </c>
      <c r="C71" s="10">
        <v>86.864749828364907</v>
      </c>
      <c r="D71" t="s">
        <v>11</v>
      </c>
    </row>
    <row r="72" spans="1:4" x14ac:dyDescent="0.25">
      <c r="A72">
        <v>2028</v>
      </c>
      <c r="B72" t="s">
        <v>162</v>
      </c>
      <c r="C72" s="10">
        <v>81.603136586175495</v>
      </c>
      <c r="D72" t="s">
        <v>11</v>
      </c>
    </row>
    <row r="73" spans="1:4" x14ac:dyDescent="0.25">
      <c r="A73">
        <v>2028</v>
      </c>
      <c r="B73" t="s">
        <v>144</v>
      </c>
      <c r="C73" s="10">
        <v>16.7944672853559</v>
      </c>
      <c r="D73" t="s">
        <v>11</v>
      </c>
    </row>
    <row r="74" spans="1:4" x14ac:dyDescent="0.25">
      <c r="A74">
        <v>2028</v>
      </c>
      <c r="B74" t="s">
        <v>103</v>
      </c>
      <c r="C74" s="10">
        <v>910.43350642819701</v>
      </c>
      <c r="D74" t="s">
        <v>11</v>
      </c>
    </row>
    <row r="75" spans="1:4" x14ac:dyDescent="0.25">
      <c r="A75">
        <v>2028</v>
      </c>
      <c r="B75" t="s">
        <v>31</v>
      </c>
      <c r="C75" s="10">
        <v>285.97256614015203</v>
      </c>
      <c r="D75" t="s">
        <v>11</v>
      </c>
    </row>
    <row r="76" spans="1:4" x14ac:dyDescent="0.25">
      <c r="A76">
        <v>2028</v>
      </c>
      <c r="B76" t="s">
        <v>30</v>
      </c>
      <c r="C76" s="10">
        <v>1536.7302009489599</v>
      </c>
      <c r="D76" t="s">
        <v>11</v>
      </c>
    </row>
    <row r="77" spans="1:4" x14ac:dyDescent="0.25">
      <c r="A77">
        <v>2028</v>
      </c>
      <c r="B77" t="s">
        <v>32</v>
      </c>
      <c r="C77" s="10">
        <v>49.312623382462803</v>
      </c>
      <c r="D77" t="s">
        <v>11</v>
      </c>
    </row>
    <row r="78" spans="1:4" x14ac:dyDescent="0.25">
      <c r="A78">
        <v>2028</v>
      </c>
      <c r="B78" t="s">
        <v>145</v>
      </c>
      <c r="C78" s="10">
        <v>842.09520206990999</v>
      </c>
      <c r="D78" t="s">
        <v>11</v>
      </c>
    </row>
    <row r="79" spans="1:4" x14ac:dyDescent="0.25">
      <c r="A79">
        <v>2029</v>
      </c>
      <c r="B79" t="s">
        <v>29</v>
      </c>
      <c r="C79" s="10">
        <v>79.6143392058285</v>
      </c>
      <c r="D79" t="s">
        <v>11</v>
      </c>
    </row>
    <row r="80" spans="1:4" x14ac:dyDescent="0.25">
      <c r="A80">
        <v>2029</v>
      </c>
      <c r="B80" t="s">
        <v>162</v>
      </c>
      <c r="C80" s="10">
        <v>46.776386365035897</v>
      </c>
      <c r="D80" t="s">
        <v>11</v>
      </c>
    </row>
    <row r="81" spans="1:4" x14ac:dyDescent="0.25">
      <c r="A81">
        <v>2029</v>
      </c>
      <c r="B81" t="s">
        <v>144</v>
      </c>
      <c r="C81" s="10">
        <v>13.4887049031354</v>
      </c>
      <c r="D81" t="s">
        <v>11</v>
      </c>
    </row>
    <row r="82" spans="1:4" x14ac:dyDescent="0.25">
      <c r="A82">
        <v>2029</v>
      </c>
      <c r="B82" t="s">
        <v>103</v>
      </c>
      <c r="C82" s="10">
        <v>942.65590837720799</v>
      </c>
      <c r="D82" t="s">
        <v>11</v>
      </c>
    </row>
    <row r="83" spans="1:4" x14ac:dyDescent="0.25">
      <c r="A83">
        <v>2029</v>
      </c>
      <c r="B83" t="s">
        <v>31</v>
      </c>
      <c r="C83" s="10">
        <v>306.84376399042799</v>
      </c>
      <c r="D83" t="s">
        <v>11</v>
      </c>
    </row>
    <row r="84" spans="1:4" x14ac:dyDescent="0.25">
      <c r="A84">
        <v>2029</v>
      </c>
      <c r="B84" t="s">
        <v>30</v>
      </c>
      <c r="C84" s="10">
        <v>1571.54535894996</v>
      </c>
      <c r="D84" t="s">
        <v>11</v>
      </c>
    </row>
    <row r="85" spans="1:4" x14ac:dyDescent="0.25">
      <c r="A85">
        <v>2029</v>
      </c>
      <c r="B85" t="s">
        <v>32</v>
      </c>
      <c r="C85" s="10">
        <v>51.7013965516824</v>
      </c>
      <c r="D85" t="s">
        <v>11</v>
      </c>
    </row>
    <row r="86" spans="1:4" x14ac:dyDescent="0.25">
      <c r="A86">
        <v>2029</v>
      </c>
      <c r="B86" t="s">
        <v>145</v>
      </c>
      <c r="C86" s="10">
        <v>867.82547649540902</v>
      </c>
      <c r="D86" t="s">
        <v>11</v>
      </c>
    </row>
    <row r="87" spans="1:4" x14ac:dyDescent="0.25">
      <c r="A87">
        <v>2030</v>
      </c>
      <c r="B87" t="s">
        <v>29</v>
      </c>
      <c r="C87" s="10">
        <v>77.903619494735906</v>
      </c>
      <c r="D87" t="s">
        <v>11</v>
      </c>
    </row>
    <row r="88" spans="1:4" x14ac:dyDescent="0.25">
      <c r="A88">
        <v>2030</v>
      </c>
      <c r="B88" t="s">
        <v>162</v>
      </c>
      <c r="C88" s="10">
        <v>8.6676180464989194</v>
      </c>
      <c r="D88" t="s">
        <v>11</v>
      </c>
    </row>
    <row r="89" spans="1:4" x14ac:dyDescent="0.25">
      <c r="A89">
        <v>2030</v>
      </c>
      <c r="B89" t="s">
        <v>144</v>
      </c>
      <c r="C89" s="10">
        <v>10.4961898420078</v>
      </c>
      <c r="D89" t="s">
        <v>11</v>
      </c>
    </row>
    <row r="90" spans="1:4" x14ac:dyDescent="0.25">
      <c r="A90">
        <v>2030</v>
      </c>
      <c r="B90" t="s">
        <v>103</v>
      </c>
      <c r="C90" s="10">
        <v>968.35210975972905</v>
      </c>
      <c r="D90" t="s">
        <v>11</v>
      </c>
    </row>
    <row r="91" spans="1:4" x14ac:dyDescent="0.25">
      <c r="A91">
        <v>2030</v>
      </c>
      <c r="B91" t="s">
        <v>31</v>
      </c>
      <c r="C91" s="10">
        <v>332.81190314308799</v>
      </c>
      <c r="D91" t="s">
        <v>11</v>
      </c>
    </row>
    <row r="92" spans="1:4" x14ac:dyDescent="0.25">
      <c r="A92">
        <v>2030</v>
      </c>
      <c r="B92" t="s">
        <v>30</v>
      </c>
      <c r="C92" s="10">
        <v>1594.8110847052801</v>
      </c>
      <c r="D92" t="s">
        <v>11</v>
      </c>
    </row>
    <row r="93" spans="1:4" x14ac:dyDescent="0.25">
      <c r="A93">
        <v>2030</v>
      </c>
      <c r="B93" t="s">
        <v>32</v>
      </c>
      <c r="C93" s="10">
        <v>54.411610471937998</v>
      </c>
      <c r="D93" t="s">
        <v>11</v>
      </c>
    </row>
    <row r="94" spans="1:4" x14ac:dyDescent="0.25">
      <c r="A94">
        <v>2030</v>
      </c>
      <c r="B94" t="s">
        <v>145</v>
      </c>
      <c r="C94" s="10">
        <v>934.912723499202</v>
      </c>
      <c r="D94" t="s">
        <v>11</v>
      </c>
    </row>
    <row r="95" spans="1:4" x14ac:dyDescent="0.25">
      <c r="A95">
        <v>2031</v>
      </c>
      <c r="B95" t="s">
        <v>29</v>
      </c>
      <c r="C95" s="10">
        <v>105.19090226094301</v>
      </c>
      <c r="D95" t="s">
        <v>11</v>
      </c>
    </row>
    <row r="96" spans="1:4" x14ac:dyDescent="0.25">
      <c r="A96">
        <v>2031</v>
      </c>
      <c r="B96" t="s">
        <v>162</v>
      </c>
      <c r="C96" s="10">
        <v>8.6666029411764693</v>
      </c>
      <c r="D96" t="s">
        <v>11</v>
      </c>
    </row>
    <row r="97" spans="1:4" x14ac:dyDescent="0.25">
      <c r="A97">
        <v>2031</v>
      </c>
      <c r="B97" t="s">
        <v>144</v>
      </c>
      <c r="C97" s="10">
        <v>11.005823999427401</v>
      </c>
      <c r="D97" t="s">
        <v>11</v>
      </c>
    </row>
    <row r="98" spans="1:4" x14ac:dyDescent="0.25">
      <c r="A98">
        <v>2031</v>
      </c>
      <c r="B98" t="s">
        <v>103</v>
      </c>
      <c r="C98" s="10">
        <v>801.22300488436701</v>
      </c>
      <c r="D98" t="s">
        <v>11</v>
      </c>
    </row>
    <row r="99" spans="1:4" x14ac:dyDescent="0.25">
      <c r="A99">
        <v>2031</v>
      </c>
      <c r="B99" t="s">
        <v>31</v>
      </c>
      <c r="C99" s="10">
        <v>400.516526833596</v>
      </c>
      <c r="D99" t="s">
        <v>11</v>
      </c>
    </row>
    <row r="100" spans="1:4" x14ac:dyDescent="0.25">
      <c r="A100">
        <v>2031</v>
      </c>
      <c r="B100" t="s">
        <v>30</v>
      </c>
      <c r="C100" s="10">
        <v>1606.81312995192</v>
      </c>
      <c r="D100" t="s">
        <v>11</v>
      </c>
    </row>
    <row r="101" spans="1:4" x14ac:dyDescent="0.25">
      <c r="A101">
        <v>2031</v>
      </c>
      <c r="B101" t="s">
        <v>32</v>
      </c>
      <c r="C101" s="10">
        <v>74.0786035511628</v>
      </c>
      <c r="D101" t="s">
        <v>11</v>
      </c>
    </row>
    <row r="102" spans="1:4" x14ac:dyDescent="0.25">
      <c r="A102">
        <v>2031</v>
      </c>
      <c r="B102" t="s">
        <v>145</v>
      </c>
      <c r="C102" s="10">
        <v>1011.5317248986699</v>
      </c>
      <c r="D102" t="s">
        <v>11</v>
      </c>
    </row>
    <row r="103" spans="1:4" x14ac:dyDescent="0.25">
      <c r="A103">
        <v>2032</v>
      </c>
      <c r="B103" t="s">
        <v>29</v>
      </c>
      <c r="C103" s="10">
        <v>143.94026810109801</v>
      </c>
      <c r="D103" t="s">
        <v>11</v>
      </c>
    </row>
    <row r="104" spans="1:4" x14ac:dyDescent="0.25">
      <c r="A104">
        <v>2032</v>
      </c>
      <c r="B104" t="s">
        <v>162</v>
      </c>
      <c r="C104" s="10">
        <v>8.6666029411764693</v>
      </c>
      <c r="D104" t="s">
        <v>11</v>
      </c>
    </row>
    <row r="105" spans="1:4" x14ac:dyDescent="0.25">
      <c r="A105">
        <v>2032</v>
      </c>
      <c r="B105" t="s">
        <v>144</v>
      </c>
      <c r="C105" s="10">
        <v>10.7908655613041</v>
      </c>
      <c r="D105" t="s">
        <v>11</v>
      </c>
    </row>
    <row r="106" spans="1:4" x14ac:dyDescent="0.25">
      <c r="A106">
        <v>2032</v>
      </c>
      <c r="B106" t="s">
        <v>103</v>
      </c>
      <c r="C106" s="10">
        <v>668.54752401587496</v>
      </c>
      <c r="D106" t="s">
        <v>11</v>
      </c>
    </row>
    <row r="107" spans="1:4" x14ac:dyDescent="0.25">
      <c r="A107">
        <v>2032</v>
      </c>
      <c r="B107" t="s">
        <v>31</v>
      </c>
      <c r="C107" s="10">
        <v>469.45166799286801</v>
      </c>
      <c r="D107" t="s">
        <v>11</v>
      </c>
    </row>
    <row r="108" spans="1:4" x14ac:dyDescent="0.25">
      <c r="A108">
        <v>2032</v>
      </c>
      <c r="B108" t="s">
        <v>30</v>
      </c>
      <c r="C108" s="10">
        <v>1621.1697145916401</v>
      </c>
      <c r="D108" t="s">
        <v>11</v>
      </c>
    </row>
    <row r="109" spans="1:4" x14ac:dyDescent="0.25">
      <c r="A109">
        <v>2032</v>
      </c>
      <c r="B109" t="s">
        <v>32</v>
      </c>
      <c r="C109" s="10">
        <v>93.750937274329203</v>
      </c>
      <c r="D109" t="s">
        <v>11</v>
      </c>
    </row>
    <row r="110" spans="1:4" x14ac:dyDescent="0.25">
      <c r="A110">
        <v>2032</v>
      </c>
      <c r="B110" t="s">
        <v>145</v>
      </c>
      <c r="C110" s="10">
        <v>1103.74395729961</v>
      </c>
      <c r="D110" t="s">
        <v>11</v>
      </c>
    </row>
    <row r="111" spans="1:4" x14ac:dyDescent="0.25">
      <c r="A111">
        <v>2033</v>
      </c>
      <c r="B111" t="s">
        <v>29</v>
      </c>
      <c r="C111" s="10">
        <v>195.325731710263</v>
      </c>
      <c r="D111" t="s">
        <v>11</v>
      </c>
    </row>
    <row r="112" spans="1:4" x14ac:dyDescent="0.25">
      <c r="A112">
        <v>2033</v>
      </c>
      <c r="B112" t="s">
        <v>162</v>
      </c>
      <c r="C112" s="10">
        <v>8.6666029411764693</v>
      </c>
      <c r="D112" t="s">
        <v>11</v>
      </c>
    </row>
    <row r="113" spans="1:4" x14ac:dyDescent="0.25">
      <c r="A113">
        <v>2033</v>
      </c>
      <c r="B113" t="s">
        <v>144</v>
      </c>
      <c r="C113" s="10">
        <v>10.913745734160401</v>
      </c>
      <c r="D113" t="s">
        <v>11</v>
      </c>
    </row>
    <row r="114" spans="1:4" x14ac:dyDescent="0.25">
      <c r="A114">
        <v>2033</v>
      </c>
      <c r="B114" t="s">
        <v>103</v>
      </c>
      <c r="C114" s="10">
        <v>556.74621875895195</v>
      </c>
      <c r="D114" t="s">
        <v>11</v>
      </c>
    </row>
    <row r="115" spans="1:4" x14ac:dyDescent="0.25">
      <c r="A115">
        <v>2033</v>
      </c>
      <c r="B115" t="s">
        <v>31</v>
      </c>
      <c r="C115" s="10">
        <v>536.37763474472399</v>
      </c>
      <c r="D115" t="s">
        <v>11</v>
      </c>
    </row>
    <row r="116" spans="1:4" x14ac:dyDescent="0.25">
      <c r="A116">
        <v>2033</v>
      </c>
      <c r="B116" t="s">
        <v>30</v>
      </c>
      <c r="C116" s="10">
        <v>1634.5028935699199</v>
      </c>
      <c r="D116" t="s">
        <v>11</v>
      </c>
    </row>
    <row r="117" spans="1:4" x14ac:dyDescent="0.25">
      <c r="A117">
        <v>2033</v>
      </c>
      <c r="B117" t="s">
        <v>32</v>
      </c>
      <c r="C117" s="10">
        <v>113.304427456216</v>
      </c>
      <c r="D117" t="s">
        <v>11</v>
      </c>
    </row>
    <row r="118" spans="1:4" x14ac:dyDescent="0.25">
      <c r="A118">
        <v>2033</v>
      </c>
      <c r="B118" t="s">
        <v>145</v>
      </c>
      <c r="C118" s="10">
        <v>1187.87175551364</v>
      </c>
      <c r="D118" t="s">
        <v>11</v>
      </c>
    </row>
    <row r="119" spans="1:4" x14ac:dyDescent="0.25">
      <c r="A119">
        <v>2034</v>
      </c>
      <c r="B119" t="s">
        <v>29</v>
      </c>
      <c r="C119" s="10">
        <v>223.83444817292499</v>
      </c>
      <c r="D119" t="s">
        <v>11</v>
      </c>
    </row>
    <row r="120" spans="1:4" x14ac:dyDescent="0.25">
      <c r="A120">
        <v>2034</v>
      </c>
      <c r="B120" t="s">
        <v>162</v>
      </c>
      <c r="C120" s="10">
        <v>8.6666029411764693</v>
      </c>
      <c r="D120" t="s">
        <v>11</v>
      </c>
    </row>
    <row r="121" spans="1:4" x14ac:dyDescent="0.25">
      <c r="A121">
        <v>2034</v>
      </c>
      <c r="B121" t="s">
        <v>144</v>
      </c>
      <c r="C121" s="10">
        <v>11.245100538648099</v>
      </c>
      <c r="D121" t="s">
        <v>11</v>
      </c>
    </row>
    <row r="122" spans="1:4" x14ac:dyDescent="0.25">
      <c r="A122">
        <v>2034</v>
      </c>
      <c r="B122" t="s">
        <v>103</v>
      </c>
      <c r="C122" s="10">
        <v>445.93449933393299</v>
      </c>
      <c r="D122" t="s">
        <v>11</v>
      </c>
    </row>
    <row r="123" spans="1:4" x14ac:dyDescent="0.25">
      <c r="A123">
        <v>2034</v>
      </c>
      <c r="B123" t="s">
        <v>31</v>
      </c>
      <c r="C123" s="10">
        <v>601.50871404532802</v>
      </c>
      <c r="D123" t="s">
        <v>11</v>
      </c>
    </row>
    <row r="124" spans="1:4" x14ac:dyDescent="0.25">
      <c r="A124">
        <v>2034</v>
      </c>
      <c r="B124" t="s">
        <v>30</v>
      </c>
      <c r="C124" s="10">
        <v>1645.9210383858001</v>
      </c>
      <c r="D124" t="s">
        <v>11</v>
      </c>
    </row>
    <row r="125" spans="1:4" x14ac:dyDescent="0.25">
      <c r="A125">
        <v>2034</v>
      </c>
      <c r="B125" t="s">
        <v>32</v>
      </c>
      <c r="C125" s="10">
        <v>132.389642743103</v>
      </c>
      <c r="D125" t="s">
        <v>11</v>
      </c>
    </row>
    <row r="126" spans="1:4" x14ac:dyDescent="0.25">
      <c r="A126">
        <v>2034</v>
      </c>
      <c r="B126" t="s">
        <v>145</v>
      </c>
      <c r="C126" s="10">
        <v>1324.2913780603501</v>
      </c>
      <c r="D126" t="s">
        <v>11</v>
      </c>
    </row>
    <row r="127" spans="1:4" x14ac:dyDescent="0.25">
      <c r="A127">
        <v>2035</v>
      </c>
      <c r="B127" t="s">
        <v>29</v>
      </c>
      <c r="C127" s="10">
        <v>220.498947982419</v>
      </c>
      <c r="D127" t="s">
        <v>11</v>
      </c>
    </row>
    <row r="128" spans="1:4" x14ac:dyDescent="0.25">
      <c r="A128">
        <v>2035</v>
      </c>
      <c r="B128" t="s">
        <v>162</v>
      </c>
      <c r="C128" s="10">
        <v>0</v>
      </c>
      <c r="D128" t="s">
        <v>11</v>
      </c>
    </row>
    <row r="129" spans="1:4" x14ac:dyDescent="0.25">
      <c r="A129">
        <v>2035</v>
      </c>
      <c r="B129" t="s">
        <v>144</v>
      </c>
      <c r="C129" s="10">
        <v>8.3311364102075895</v>
      </c>
      <c r="D129" t="s">
        <v>11</v>
      </c>
    </row>
    <row r="130" spans="1:4" x14ac:dyDescent="0.25">
      <c r="A130">
        <v>2035</v>
      </c>
      <c r="B130" t="s">
        <v>103</v>
      </c>
      <c r="C130" s="10">
        <v>387.55973267999298</v>
      </c>
      <c r="D130" t="s">
        <v>11</v>
      </c>
    </row>
    <row r="131" spans="1:4" x14ac:dyDescent="0.25">
      <c r="A131">
        <v>2035</v>
      </c>
      <c r="B131" t="s">
        <v>31</v>
      </c>
      <c r="C131" s="10">
        <v>663.49891728809996</v>
      </c>
      <c r="D131" t="s">
        <v>11</v>
      </c>
    </row>
    <row r="132" spans="1:4" x14ac:dyDescent="0.25">
      <c r="A132">
        <v>2035</v>
      </c>
      <c r="B132" t="s">
        <v>30</v>
      </c>
      <c r="C132" s="10">
        <v>1677.1950143384399</v>
      </c>
      <c r="D132" t="s">
        <v>11</v>
      </c>
    </row>
    <row r="133" spans="1:4" x14ac:dyDescent="0.25">
      <c r="A133">
        <v>2035</v>
      </c>
      <c r="B133" t="s">
        <v>32</v>
      </c>
      <c r="C133" s="10">
        <v>151.782493399326</v>
      </c>
      <c r="D133" t="s">
        <v>11</v>
      </c>
    </row>
    <row r="134" spans="1:4" x14ac:dyDescent="0.25">
      <c r="A134">
        <v>2035</v>
      </c>
      <c r="B134" t="s">
        <v>145</v>
      </c>
      <c r="C134" s="10">
        <v>1382.67421281106</v>
      </c>
      <c r="D134" t="s">
        <v>11</v>
      </c>
    </row>
    <row r="135" spans="1:4" x14ac:dyDescent="0.25">
      <c r="A135">
        <v>2036</v>
      </c>
      <c r="B135" t="s">
        <v>29</v>
      </c>
      <c r="C135" s="10">
        <v>240.62198283102799</v>
      </c>
      <c r="D135" t="s">
        <v>11</v>
      </c>
    </row>
    <row r="136" spans="1:4" x14ac:dyDescent="0.25">
      <c r="A136">
        <v>2036</v>
      </c>
      <c r="B136" t="s">
        <v>162</v>
      </c>
      <c r="C136" s="10">
        <v>0</v>
      </c>
      <c r="D136" t="s">
        <v>11</v>
      </c>
    </row>
    <row r="137" spans="1:4" x14ac:dyDescent="0.25">
      <c r="A137">
        <v>2036</v>
      </c>
      <c r="B137" t="s">
        <v>144</v>
      </c>
      <c r="C137" s="10">
        <v>7.6589622566864399</v>
      </c>
      <c r="D137" t="s">
        <v>11</v>
      </c>
    </row>
    <row r="138" spans="1:4" x14ac:dyDescent="0.25">
      <c r="A138">
        <v>2036</v>
      </c>
      <c r="B138" t="s">
        <v>103</v>
      </c>
      <c r="C138" s="10">
        <v>373.42494975563602</v>
      </c>
      <c r="D138" t="s">
        <v>11</v>
      </c>
    </row>
    <row r="139" spans="1:4" x14ac:dyDescent="0.25">
      <c r="A139">
        <v>2036</v>
      </c>
      <c r="B139" t="s">
        <v>31</v>
      </c>
      <c r="C139" s="10">
        <v>690.59804727272399</v>
      </c>
      <c r="D139" t="s">
        <v>11</v>
      </c>
    </row>
    <row r="140" spans="1:4" x14ac:dyDescent="0.25">
      <c r="A140">
        <v>2036</v>
      </c>
      <c r="B140" t="s">
        <v>30</v>
      </c>
      <c r="C140" s="10">
        <v>1682.70261916356</v>
      </c>
      <c r="D140" t="s">
        <v>11</v>
      </c>
    </row>
    <row r="141" spans="1:4" x14ac:dyDescent="0.25">
      <c r="A141">
        <v>2036</v>
      </c>
      <c r="B141" t="s">
        <v>32</v>
      </c>
      <c r="C141" s="10">
        <v>153.969401440789</v>
      </c>
      <c r="D141" t="s">
        <v>11</v>
      </c>
    </row>
    <row r="142" spans="1:4" x14ac:dyDescent="0.25">
      <c r="A142">
        <v>2036</v>
      </c>
      <c r="B142" t="s">
        <v>145</v>
      </c>
      <c r="C142" s="10">
        <v>1535.7652807191701</v>
      </c>
      <c r="D142" t="s">
        <v>11</v>
      </c>
    </row>
    <row r="143" spans="1:4" x14ac:dyDescent="0.25">
      <c r="A143">
        <v>2037</v>
      </c>
      <c r="B143" t="s">
        <v>29</v>
      </c>
      <c r="C143" s="10">
        <v>260.72798047249898</v>
      </c>
      <c r="D143" t="s">
        <v>11</v>
      </c>
    </row>
    <row r="144" spans="1:4" x14ac:dyDescent="0.25">
      <c r="A144">
        <v>2037</v>
      </c>
      <c r="B144" t="s">
        <v>162</v>
      </c>
      <c r="C144" s="10">
        <v>0</v>
      </c>
      <c r="D144" t="s">
        <v>11</v>
      </c>
    </row>
    <row r="145" spans="1:4" x14ac:dyDescent="0.25">
      <c r="A145">
        <v>2037</v>
      </c>
      <c r="B145" t="s">
        <v>144</v>
      </c>
      <c r="C145" s="10">
        <v>7.74519770514204</v>
      </c>
      <c r="D145" t="s">
        <v>11</v>
      </c>
    </row>
    <row r="146" spans="1:4" x14ac:dyDescent="0.25">
      <c r="A146">
        <v>2037</v>
      </c>
      <c r="B146" t="s">
        <v>103</v>
      </c>
      <c r="C146" s="10">
        <v>365.69966109294597</v>
      </c>
      <c r="D146" t="s">
        <v>11</v>
      </c>
    </row>
    <row r="147" spans="1:4" x14ac:dyDescent="0.25">
      <c r="A147">
        <v>2037</v>
      </c>
      <c r="B147" t="s">
        <v>31</v>
      </c>
      <c r="C147" s="10">
        <v>717.16242318649199</v>
      </c>
      <c r="D147" t="s">
        <v>11</v>
      </c>
    </row>
    <row r="148" spans="1:4" x14ac:dyDescent="0.25">
      <c r="A148">
        <v>2037</v>
      </c>
      <c r="B148" t="s">
        <v>30</v>
      </c>
      <c r="C148" s="10">
        <v>1687.8095746599599</v>
      </c>
      <c r="D148" t="s">
        <v>11</v>
      </c>
    </row>
    <row r="149" spans="1:4" x14ac:dyDescent="0.25">
      <c r="A149">
        <v>2037</v>
      </c>
      <c r="B149" t="s">
        <v>32</v>
      </c>
      <c r="C149" s="10">
        <v>155.692068730366</v>
      </c>
      <c r="D149" t="s">
        <v>11</v>
      </c>
    </row>
    <row r="150" spans="1:4" x14ac:dyDescent="0.25">
      <c r="A150">
        <v>2037</v>
      </c>
      <c r="B150" t="s">
        <v>145</v>
      </c>
      <c r="C150" s="10">
        <v>1689.2134938307099</v>
      </c>
      <c r="D150" t="s">
        <v>11</v>
      </c>
    </row>
    <row r="151" spans="1:4" x14ac:dyDescent="0.25">
      <c r="A151">
        <v>2038</v>
      </c>
      <c r="B151" t="s">
        <v>29</v>
      </c>
      <c r="C151" s="10">
        <v>282.63925431479203</v>
      </c>
      <c r="D151" t="s">
        <v>11</v>
      </c>
    </row>
    <row r="152" spans="1:4" x14ac:dyDescent="0.25">
      <c r="A152">
        <v>2038</v>
      </c>
      <c r="B152" t="s">
        <v>162</v>
      </c>
      <c r="C152" s="10">
        <v>0</v>
      </c>
      <c r="D152" t="s">
        <v>11</v>
      </c>
    </row>
    <row r="153" spans="1:4" x14ac:dyDescent="0.25">
      <c r="A153">
        <v>2038</v>
      </c>
      <c r="B153" t="s">
        <v>144</v>
      </c>
      <c r="C153" s="10">
        <v>7.6299258975501898</v>
      </c>
      <c r="D153" t="s">
        <v>11</v>
      </c>
    </row>
    <row r="154" spans="1:4" x14ac:dyDescent="0.25">
      <c r="A154">
        <v>2038</v>
      </c>
      <c r="B154" t="s">
        <v>103</v>
      </c>
      <c r="C154" s="10">
        <v>360.40009877370602</v>
      </c>
      <c r="D154" t="s">
        <v>11</v>
      </c>
    </row>
    <row r="155" spans="1:4" x14ac:dyDescent="0.25">
      <c r="A155">
        <v>2038</v>
      </c>
      <c r="B155" t="s">
        <v>31</v>
      </c>
      <c r="C155" s="10">
        <v>745.02061685978401</v>
      </c>
      <c r="D155" t="s">
        <v>11</v>
      </c>
    </row>
    <row r="156" spans="1:4" x14ac:dyDescent="0.25">
      <c r="A156">
        <v>2038</v>
      </c>
      <c r="B156" t="s">
        <v>30</v>
      </c>
      <c r="C156" s="10">
        <v>1692.0872071783201</v>
      </c>
      <c r="D156" t="s">
        <v>11</v>
      </c>
    </row>
    <row r="157" spans="1:4" x14ac:dyDescent="0.25">
      <c r="A157">
        <v>2038</v>
      </c>
      <c r="B157" t="s">
        <v>32</v>
      </c>
      <c r="C157" s="10">
        <v>157.65497196785299</v>
      </c>
      <c r="D157" t="s">
        <v>11</v>
      </c>
    </row>
    <row r="158" spans="1:4" x14ac:dyDescent="0.25">
      <c r="A158">
        <v>2038</v>
      </c>
      <c r="B158" t="s">
        <v>145</v>
      </c>
      <c r="C158" s="10">
        <v>1845.9724613365399</v>
      </c>
      <c r="D158" t="s">
        <v>11</v>
      </c>
    </row>
    <row r="159" spans="1:4" x14ac:dyDescent="0.25">
      <c r="A159">
        <v>2039</v>
      </c>
      <c r="B159" t="s">
        <v>29</v>
      </c>
      <c r="C159" s="10">
        <v>304.84592461460898</v>
      </c>
      <c r="D159" t="s">
        <v>11</v>
      </c>
    </row>
    <row r="160" spans="1:4" x14ac:dyDescent="0.25">
      <c r="A160">
        <v>2039</v>
      </c>
      <c r="B160" t="s">
        <v>162</v>
      </c>
      <c r="C160" s="10">
        <v>0</v>
      </c>
      <c r="D160" t="s">
        <v>11</v>
      </c>
    </row>
    <row r="161" spans="1:4" x14ac:dyDescent="0.25">
      <c r="A161">
        <v>2039</v>
      </c>
      <c r="B161" t="s">
        <v>144</v>
      </c>
      <c r="C161" s="10">
        <v>7.7161256526272899</v>
      </c>
      <c r="D161" t="s">
        <v>11</v>
      </c>
    </row>
    <row r="162" spans="1:4" x14ac:dyDescent="0.25">
      <c r="A162">
        <v>2039</v>
      </c>
      <c r="B162" t="s">
        <v>103</v>
      </c>
      <c r="C162" s="10">
        <v>362.22797933569302</v>
      </c>
      <c r="D162" t="s">
        <v>11</v>
      </c>
    </row>
    <row r="163" spans="1:4" x14ac:dyDescent="0.25">
      <c r="A163">
        <v>2039</v>
      </c>
      <c r="B163" t="s">
        <v>31</v>
      </c>
      <c r="C163" s="10">
        <v>771.76773172544404</v>
      </c>
      <c r="D163" t="s">
        <v>11</v>
      </c>
    </row>
    <row r="164" spans="1:4" x14ac:dyDescent="0.25">
      <c r="A164">
        <v>2039</v>
      </c>
      <c r="B164" t="s">
        <v>30</v>
      </c>
      <c r="C164" s="10">
        <v>1696.7180426079599</v>
      </c>
      <c r="D164" t="s">
        <v>11</v>
      </c>
    </row>
    <row r="165" spans="1:4" x14ac:dyDescent="0.25">
      <c r="A165">
        <v>2039</v>
      </c>
      <c r="B165" t="s">
        <v>32</v>
      </c>
      <c r="C165" s="10">
        <v>159.486516369241</v>
      </c>
      <c r="D165" t="s">
        <v>11</v>
      </c>
    </row>
    <row r="166" spans="1:4" x14ac:dyDescent="0.25">
      <c r="A166">
        <v>2039</v>
      </c>
      <c r="B166" t="s">
        <v>145</v>
      </c>
      <c r="C166" s="10">
        <v>2008.32139448355</v>
      </c>
      <c r="D166" t="s">
        <v>11</v>
      </c>
    </row>
    <row r="167" spans="1:4" x14ac:dyDescent="0.25">
      <c r="A167">
        <v>2040</v>
      </c>
      <c r="B167" t="s">
        <v>29</v>
      </c>
      <c r="C167" s="10">
        <v>324.51765825768598</v>
      </c>
      <c r="D167" t="s">
        <v>11</v>
      </c>
    </row>
    <row r="168" spans="1:4" x14ac:dyDescent="0.25">
      <c r="A168">
        <v>2040</v>
      </c>
      <c r="B168" t="s">
        <v>162</v>
      </c>
      <c r="C168" s="10">
        <v>0</v>
      </c>
      <c r="D168" t="s">
        <v>11</v>
      </c>
    </row>
    <row r="169" spans="1:4" x14ac:dyDescent="0.25">
      <c r="A169">
        <v>2040</v>
      </c>
      <c r="B169" t="s">
        <v>144</v>
      </c>
      <c r="C169" s="10">
        <v>7.6855941460960802</v>
      </c>
      <c r="D169" t="s">
        <v>11</v>
      </c>
    </row>
    <row r="170" spans="1:4" x14ac:dyDescent="0.25">
      <c r="A170">
        <v>2040</v>
      </c>
      <c r="B170" t="s">
        <v>103</v>
      </c>
      <c r="C170" s="10">
        <v>365.67135756069302</v>
      </c>
      <c r="D170" t="s">
        <v>11</v>
      </c>
    </row>
    <row r="171" spans="1:4" x14ac:dyDescent="0.25">
      <c r="A171">
        <v>2040</v>
      </c>
      <c r="B171" t="s">
        <v>31</v>
      </c>
      <c r="C171" s="10">
        <v>798.26837362509605</v>
      </c>
      <c r="D171" t="s">
        <v>11</v>
      </c>
    </row>
    <row r="172" spans="1:4" x14ac:dyDescent="0.25">
      <c r="A172">
        <v>2040</v>
      </c>
      <c r="B172" t="s">
        <v>30</v>
      </c>
      <c r="C172" s="10">
        <v>1699.64102237508</v>
      </c>
      <c r="D172" t="s">
        <v>11</v>
      </c>
    </row>
    <row r="173" spans="1:4" x14ac:dyDescent="0.25">
      <c r="A173">
        <v>2040</v>
      </c>
      <c r="B173" t="s">
        <v>32</v>
      </c>
      <c r="C173" s="10">
        <v>161.91838829078301</v>
      </c>
      <c r="D173" t="s">
        <v>11</v>
      </c>
    </row>
    <row r="174" spans="1:4" x14ac:dyDescent="0.25">
      <c r="A174">
        <v>2040</v>
      </c>
      <c r="B174" t="s">
        <v>145</v>
      </c>
      <c r="C174" s="10">
        <v>2179.6338224809301</v>
      </c>
      <c r="D174" t="s">
        <v>11</v>
      </c>
    </row>
    <row r="175" spans="1:4" x14ac:dyDescent="0.25">
      <c r="A175">
        <v>2041</v>
      </c>
      <c r="B175" t="s">
        <v>29</v>
      </c>
      <c r="C175" s="10">
        <v>355.64530295544398</v>
      </c>
      <c r="D175" t="s">
        <v>11</v>
      </c>
    </row>
    <row r="176" spans="1:4" x14ac:dyDescent="0.25">
      <c r="A176">
        <v>2041</v>
      </c>
      <c r="B176" t="s">
        <v>162</v>
      </c>
      <c r="C176" s="10">
        <v>0</v>
      </c>
      <c r="D176" t="s">
        <v>11</v>
      </c>
    </row>
    <row r="177" spans="1:4" x14ac:dyDescent="0.25">
      <c r="A177">
        <v>2041</v>
      </c>
      <c r="B177" t="s">
        <v>144</v>
      </c>
      <c r="C177" s="10">
        <v>7.5884325260232099</v>
      </c>
      <c r="D177" t="s">
        <v>11</v>
      </c>
    </row>
    <row r="178" spans="1:4" x14ac:dyDescent="0.25">
      <c r="A178">
        <v>2041</v>
      </c>
      <c r="B178" t="s">
        <v>103</v>
      </c>
      <c r="C178" s="10">
        <v>388.43697205851203</v>
      </c>
      <c r="D178" t="s">
        <v>11</v>
      </c>
    </row>
    <row r="179" spans="1:4" x14ac:dyDescent="0.25">
      <c r="A179">
        <v>2041</v>
      </c>
      <c r="B179" t="s">
        <v>31</v>
      </c>
      <c r="C179" s="10">
        <v>862.29865427227196</v>
      </c>
      <c r="D179" t="s">
        <v>11</v>
      </c>
    </row>
    <row r="180" spans="1:4" x14ac:dyDescent="0.25">
      <c r="A180">
        <v>2041</v>
      </c>
      <c r="B180" t="s">
        <v>30</v>
      </c>
      <c r="C180" s="10">
        <v>1701.01083523752</v>
      </c>
      <c r="D180" t="s">
        <v>11</v>
      </c>
    </row>
    <row r="181" spans="1:4" x14ac:dyDescent="0.25">
      <c r="A181">
        <v>2041</v>
      </c>
      <c r="B181" t="s">
        <v>32</v>
      </c>
      <c r="C181" s="10">
        <v>171.77930005631799</v>
      </c>
      <c r="D181" t="s">
        <v>11</v>
      </c>
    </row>
    <row r="182" spans="1:4" x14ac:dyDescent="0.25">
      <c r="A182">
        <v>2041</v>
      </c>
      <c r="B182" t="s">
        <v>145</v>
      </c>
      <c r="C182" s="10">
        <v>2219.8782523590298</v>
      </c>
      <c r="D182" t="s">
        <v>11</v>
      </c>
    </row>
    <row r="183" spans="1:4" x14ac:dyDescent="0.25">
      <c r="A183">
        <v>2042</v>
      </c>
      <c r="B183" t="s">
        <v>29</v>
      </c>
      <c r="C183" s="10">
        <v>385.11351617235903</v>
      </c>
      <c r="D183" t="s">
        <v>11</v>
      </c>
    </row>
    <row r="184" spans="1:4" x14ac:dyDescent="0.25">
      <c r="A184">
        <v>2042</v>
      </c>
      <c r="B184" t="s">
        <v>162</v>
      </c>
      <c r="C184" s="10">
        <v>0</v>
      </c>
      <c r="D184" t="s">
        <v>11</v>
      </c>
    </row>
    <row r="185" spans="1:4" x14ac:dyDescent="0.25">
      <c r="A185">
        <v>2042</v>
      </c>
      <c r="B185" t="s">
        <v>144</v>
      </c>
      <c r="C185" s="10">
        <v>9.9821154049646506</v>
      </c>
      <c r="D185" t="s">
        <v>11</v>
      </c>
    </row>
    <row r="186" spans="1:4" x14ac:dyDescent="0.25">
      <c r="A186">
        <v>2042</v>
      </c>
      <c r="B186" t="s">
        <v>103</v>
      </c>
      <c r="C186" s="10">
        <v>420.49908536530398</v>
      </c>
      <c r="D186" t="s">
        <v>11</v>
      </c>
    </row>
    <row r="187" spans="1:4" x14ac:dyDescent="0.25">
      <c r="A187">
        <v>2042</v>
      </c>
      <c r="B187" t="s">
        <v>31</v>
      </c>
      <c r="C187" s="10">
        <v>927.129251801088</v>
      </c>
      <c r="D187" t="s">
        <v>11</v>
      </c>
    </row>
    <row r="188" spans="1:4" x14ac:dyDescent="0.25">
      <c r="A188">
        <v>2042</v>
      </c>
      <c r="B188" t="s">
        <v>30</v>
      </c>
      <c r="C188" s="10">
        <v>1704.4037949175199</v>
      </c>
      <c r="D188" t="s">
        <v>11</v>
      </c>
    </row>
    <row r="189" spans="1:4" x14ac:dyDescent="0.25">
      <c r="A189">
        <v>2042</v>
      </c>
      <c r="B189" t="s">
        <v>32</v>
      </c>
      <c r="C189" s="10">
        <v>181.5755960669</v>
      </c>
      <c r="D189" t="s">
        <v>11</v>
      </c>
    </row>
    <row r="190" spans="1:4" x14ac:dyDescent="0.25">
      <c r="A190">
        <v>2042</v>
      </c>
      <c r="B190" t="s">
        <v>145</v>
      </c>
      <c r="C190" s="10">
        <v>2222.6410957870398</v>
      </c>
      <c r="D190" t="s">
        <v>11</v>
      </c>
    </row>
    <row r="191" spans="1:4" x14ac:dyDescent="0.25">
      <c r="A191">
        <v>2043</v>
      </c>
      <c r="B191" t="s">
        <v>29</v>
      </c>
      <c r="C191" s="10">
        <v>412.42718823114097</v>
      </c>
      <c r="D191" t="s">
        <v>11</v>
      </c>
    </row>
    <row r="192" spans="1:4" x14ac:dyDescent="0.25">
      <c r="A192">
        <v>2043</v>
      </c>
      <c r="B192" t="s">
        <v>162</v>
      </c>
      <c r="C192" s="10">
        <v>0</v>
      </c>
      <c r="D192" t="s">
        <v>11</v>
      </c>
    </row>
    <row r="193" spans="1:4" x14ac:dyDescent="0.25">
      <c r="A193">
        <v>2043</v>
      </c>
      <c r="B193" t="s">
        <v>144</v>
      </c>
      <c r="C193" s="10">
        <v>10.528350548695601</v>
      </c>
      <c r="D193" t="s">
        <v>11</v>
      </c>
    </row>
    <row r="194" spans="1:4" x14ac:dyDescent="0.25">
      <c r="A194">
        <v>2043</v>
      </c>
      <c r="B194" t="s">
        <v>103</v>
      </c>
      <c r="C194" s="10">
        <v>444.52326172766902</v>
      </c>
      <c r="D194" t="s">
        <v>11</v>
      </c>
    </row>
    <row r="195" spans="1:4" x14ac:dyDescent="0.25">
      <c r="A195">
        <v>2043</v>
      </c>
      <c r="B195" t="s">
        <v>31</v>
      </c>
      <c r="C195" s="10">
        <v>989.18324039127594</v>
      </c>
      <c r="D195" t="s">
        <v>11</v>
      </c>
    </row>
    <row r="196" spans="1:4" x14ac:dyDescent="0.25">
      <c r="A196">
        <v>2043</v>
      </c>
      <c r="B196" t="s">
        <v>30</v>
      </c>
      <c r="C196" s="10">
        <v>1703.7542974795199</v>
      </c>
      <c r="D196" t="s">
        <v>11</v>
      </c>
    </row>
    <row r="197" spans="1:4" x14ac:dyDescent="0.25">
      <c r="A197">
        <v>2043</v>
      </c>
      <c r="B197" t="s">
        <v>32</v>
      </c>
      <c r="C197" s="10">
        <v>191.387592049147</v>
      </c>
      <c r="D197" t="s">
        <v>11</v>
      </c>
    </row>
    <row r="198" spans="1:4" x14ac:dyDescent="0.25">
      <c r="A198">
        <v>2043</v>
      </c>
      <c r="B198" t="s">
        <v>145</v>
      </c>
      <c r="C198" s="10">
        <v>2252.6699914906899</v>
      </c>
      <c r="D198" t="s">
        <v>11</v>
      </c>
    </row>
    <row r="199" spans="1:4" x14ac:dyDescent="0.25">
      <c r="A199">
        <v>2044</v>
      </c>
      <c r="B199" t="s">
        <v>29</v>
      </c>
      <c r="C199" s="10">
        <v>437.64601203081099</v>
      </c>
      <c r="D199" t="s">
        <v>11</v>
      </c>
    </row>
    <row r="200" spans="1:4" x14ac:dyDescent="0.25">
      <c r="A200">
        <v>2044</v>
      </c>
      <c r="B200" t="s">
        <v>162</v>
      </c>
      <c r="C200" s="10">
        <v>0</v>
      </c>
      <c r="D200" t="s">
        <v>11</v>
      </c>
    </row>
    <row r="201" spans="1:4" x14ac:dyDescent="0.25">
      <c r="A201">
        <v>2044</v>
      </c>
      <c r="B201" t="s">
        <v>144</v>
      </c>
      <c r="C201" s="10">
        <v>8.1145337517691303</v>
      </c>
      <c r="D201" t="s">
        <v>11</v>
      </c>
    </row>
    <row r="202" spans="1:4" x14ac:dyDescent="0.25">
      <c r="A202">
        <v>2044</v>
      </c>
      <c r="B202" t="s">
        <v>103</v>
      </c>
      <c r="C202" s="10">
        <v>457.00812160202202</v>
      </c>
      <c r="D202" t="s">
        <v>11</v>
      </c>
    </row>
    <row r="203" spans="1:4" x14ac:dyDescent="0.25">
      <c r="A203">
        <v>2044</v>
      </c>
      <c r="B203" t="s">
        <v>31</v>
      </c>
      <c r="C203" s="10">
        <v>1049.2529344607501</v>
      </c>
      <c r="D203" t="s">
        <v>11</v>
      </c>
    </row>
    <row r="204" spans="1:4" x14ac:dyDescent="0.25">
      <c r="A204">
        <v>2044</v>
      </c>
      <c r="B204" t="s">
        <v>30</v>
      </c>
      <c r="C204" s="10">
        <v>1699.82445990564</v>
      </c>
      <c r="D204" t="s">
        <v>11</v>
      </c>
    </row>
    <row r="205" spans="1:4" x14ac:dyDescent="0.25">
      <c r="A205">
        <v>2044</v>
      </c>
      <c r="B205" t="s">
        <v>32</v>
      </c>
      <c r="C205" s="10">
        <v>200.68136890216201</v>
      </c>
      <c r="D205" t="s">
        <v>11</v>
      </c>
    </row>
    <row r="206" spans="1:4" x14ac:dyDescent="0.25">
      <c r="A206">
        <v>2044</v>
      </c>
      <c r="B206" t="s">
        <v>145</v>
      </c>
      <c r="C206" s="10">
        <v>2316.79270256684</v>
      </c>
      <c r="D206" t="s">
        <v>11</v>
      </c>
    </row>
    <row r="207" spans="1:4" x14ac:dyDescent="0.25">
      <c r="A207">
        <v>2045</v>
      </c>
      <c r="B207" t="s">
        <v>29</v>
      </c>
      <c r="C207" s="10">
        <v>462.12035318302298</v>
      </c>
      <c r="D207" t="s">
        <v>11</v>
      </c>
    </row>
    <row r="208" spans="1:4" x14ac:dyDescent="0.25">
      <c r="A208">
        <v>2045</v>
      </c>
      <c r="B208" t="s">
        <v>162</v>
      </c>
      <c r="C208" s="10">
        <v>0</v>
      </c>
      <c r="D208" t="s">
        <v>11</v>
      </c>
    </row>
    <row r="209" spans="1:4" x14ac:dyDescent="0.25">
      <c r="A209">
        <v>2045</v>
      </c>
      <c r="B209" t="s">
        <v>144</v>
      </c>
      <c r="C209" s="10">
        <v>8.2813656008866605</v>
      </c>
      <c r="D209" t="s">
        <v>11</v>
      </c>
    </row>
    <row r="210" spans="1:4" x14ac:dyDescent="0.25">
      <c r="A210">
        <v>2045</v>
      </c>
      <c r="B210" t="s">
        <v>103</v>
      </c>
      <c r="C210" s="10">
        <v>469.49974529238</v>
      </c>
      <c r="D210" t="s">
        <v>11</v>
      </c>
    </row>
    <row r="211" spans="1:4" x14ac:dyDescent="0.25">
      <c r="A211">
        <v>2045</v>
      </c>
      <c r="B211" t="s">
        <v>31</v>
      </c>
      <c r="C211" s="10">
        <v>1108.67054362355</v>
      </c>
      <c r="D211" t="s">
        <v>11</v>
      </c>
    </row>
    <row r="212" spans="1:4" x14ac:dyDescent="0.25">
      <c r="A212">
        <v>2045</v>
      </c>
      <c r="B212" t="s">
        <v>30</v>
      </c>
      <c r="C212" s="10">
        <v>1696.30537766364</v>
      </c>
      <c r="D212" t="s">
        <v>11</v>
      </c>
    </row>
    <row r="213" spans="1:4" x14ac:dyDescent="0.25">
      <c r="A213">
        <v>2045</v>
      </c>
      <c r="B213" t="s">
        <v>32</v>
      </c>
      <c r="C213" s="10">
        <v>209.64642398069799</v>
      </c>
      <c r="D213" t="s">
        <v>11</v>
      </c>
    </row>
    <row r="214" spans="1:4" x14ac:dyDescent="0.25">
      <c r="A214">
        <v>2045</v>
      </c>
      <c r="B214" t="s">
        <v>145</v>
      </c>
      <c r="C214" s="10">
        <v>2333.8485099794898</v>
      </c>
      <c r="D214" t="s">
        <v>11</v>
      </c>
    </row>
    <row r="215" spans="1:4" x14ac:dyDescent="0.25">
      <c r="A215">
        <v>2046</v>
      </c>
      <c r="B215" t="s">
        <v>29</v>
      </c>
      <c r="C215" s="10">
        <v>493.37167508675202</v>
      </c>
      <c r="D215" t="s">
        <v>11</v>
      </c>
    </row>
    <row r="216" spans="1:4" x14ac:dyDescent="0.25">
      <c r="A216">
        <v>2046</v>
      </c>
      <c r="B216" t="s">
        <v>162</v>
      </c>
      <c r="C216" s="10">
        <v>0</v>
      </c>
      <c r="D216" t="s">
        <v>11</v>
      </c>
    </row>
    <row r="217" spans="1:4" x14ac:dyDescent="0.25">
      <c r="A217">
        <v>2046</v>
      </c>
      <c r="B217" t="s">
        <v>144</v>
      </c>
      <c r="C217" s="10">
        <v>8.6016529242155002</v>
      </c>
      <c r="D217" t="s">
        <v>11</v>
      </c>
    </row>
    <row r="218" spans="1:4" x14ac:dyDescent="0.25">
      <c r="A218">
        <v>2046</v>
      </c>
      <c r="B218" t="s">
        <v>103</v>
      </c>
      <c r="C218" s="10">
        <v>500.44186009957298</v>
      </c>
      <c r="D218" t="s">
        <v>11</v>
      </c>
    </row>
    <row r="219" spans="1:4" x14ac:dyDescent="0.25">
      <c r="A219">
        <v>2046</v>
      </c>
      <c r="B219" t="s">
        <v>31</v>
      </c>
      <c r="C219" s="10">
        <v>1153.8542783758701</v>
      </c>
      <c r="D219" t="s">
        <v>11</v>
      </c>
    </row>
    <row r="220" spans="1:4" x14ac:dyDescent="0.25">
      <c r="A220">
        <v>2046</v>
      </c>
      <c r="B220" t="s">
        <v>30</v>
      </c>
      <c r="C220" s="10">
        <v>1698.9934381765199</v>
      </c>
      <c r="D220" t="s">
        <v>11</v>
      </c>
    </row>
    <row r="221" spans="1:4" x14ac:dyDescent="0.25">
      <c r="A221">
        <v>2046</v>
      </c>
      <c r="B221" t="s">
        <v>32</v>
      </c>
      <c r="C221" s="10">
        <v>212.03492570081599</v>
      </c>
      <c r="D221" t="s">
        <v>11</v>
      </c>
    </row>
    <row r="222" spans="1:4" x14ac:dyDescent="0.25">
      <c r="A222">
        <v>2046</v>
      </c>
      <c r="B222" t="s">
        <v>145</v>
      </c>
      <c r="C222" s="10">
        <v>2357.9301483643599</v>
      </c>
      <c r="D222" t="s">
        <v>11</v>
      </c>
    </row>
    <row r="223" spans="1:4" x14ac:dyDescent="0.25">
      <c r="A223">
        <v>2047</v>
      </c>
      <c r="B223" t="s">
        <v>29</v>
      </c>
      <c r="C223" s="10">
        <v>527.16105701922197</v>
      </c>
      <c r="D223" t="s">
        <v>11</v>
      </c>
    </row>
    <row r="224" spans="1:4" x14ac:dyDescent="0.25">
      <c r="A224">
        <v>2047</v>
      </c>
      <c r="B224" t="s">
        <v>162</v>
      </c>
      <c r="C224" s="10">
        <v>0</v>
      </c>
      <c r="D224" t="s">
        <v>11</v>
      </c>
    </row>
    <row r="225" spans="1:4" x14ac:dyDescent="0.25">
      <c r="A225">
        <v>2047</v>
      </c>
      <c r="B225" t="s">
        <v>144</v>
      </c>
      <c r="C225" s="10">
        <v>9.0781069311723801</v>
      </c>
      <c r="D225" t="s">
        <v>11</v>
      </c>
    </row>
    <row r="226" spans="1:4" x14ac:dyDescent="0.25">
      <c r="A226">
        <v>2047</v>
      </c>
      <c r="B226" t="s">
        <v>103</v>
      </c>
      <c r="C226" s="10">
        <v>536.47658238549002</v>
      </c>
      <c r="D226" t="s">
        <v>11</v>
      </c>
    </row>
    <row r="227" spans="1:4" x14ac:dyDescent="0.25">
      <c r="A227">
        <v>2047</v>
      </c>
      <c r="B227" t="s">
        <v>31</v>
      </c>
      <c r="C227" s="10">
        <v>1197.7214754564</v>
      </c>
      <c r="D227" t="s">
        <v>11</v>
      </c>
    </row>
    <row r="228" spans="1:4" x14ac:dyDescent="0.25">
      <c r="A228">
        <v>2047</v>
      </c>
      <c r="B228" t="s">
        <v>30</v>
      </c>
      <c r="C228" s="10">
        <v>1701.92796886368</v>
      </c>
      <c r="D228" t="s">
        <v>11</v>
      </c>
    </row>
    <row r="229" spans="1:4" x14ac:dyDescent="0.25">
      <c r="A229">
        <v>2047</v>
      </c>
      <c r="B229" t="s">
        <v>32</v>
      </c>
      <c r="C229" s="10">
        <v>215.21791759641101</v>
      </c>
      <c r="D229" t="s">
        <v>11</v>
      </c>
    </row>
    <row r="230" spans="1:4" x14ac:dyDescent="0.25">
      <c r="A230">
        <v>2047</v>
      </c>
      <c r="B230" t="s">
        <v>145</v>
      </c>
      <c r="C230" s="10">
        <v>2384.2078253944101</v>
      </c>
      <c r="D230" t="s">
        <v>11</v>
      </c>
    </row>
    <row r="231" spans="1:4" x14ac:dyDescent="0.25">
      <c r="A231">
        <v>2048</v>
      </c>
      <c r="B231" t="s">
        <v>29</v>
      </c>
      <c r="C231" s="10">
        <v>562.06571318164094</v>
      </c>
      <c r="D231" t="s">
        <v>11</v>
      </c>
    </row>
    <row r="232" spans="1:4" x14ac:dyDescent="0.25">
      <c r="A232">
        <v>2048</v>
      </c>
      <c r="B232" t="s">
        <v>162</v>
      </c>
      <c r="C232" s="10">
        <v>0</v>
      </c>
      <c r="D232" t="s">
        <v>11</v>
      </c>
    </row>
    <row r="233" spans="1:4" x14ac:dyDescent="0.25">
      <c r="A233">
        <v>2048</v>
      </c>
      <c r="B233" t="s">
        <v>144</v>
      </c>
      <c r="C233" s="10">
        <v>9.7168047515285405</v>
      </c>
      <c r="D233" t="s">
        <v>11</v>
      </c>
    </row>
    <row r="234" spans="1:4" x14ac:dyDescent="0.25">
      <c r="A234">
        <v>2048</v>
      </c>
      <c r="B234" t="s">
        <v>103</v>
      </c>
      <c r="C234" s="10">
        <v>576.66624264875998</v>
      </c>
      <c r="D234" t="s">
        <v>11</v>
      </c>
    </row>
    <row r="235" spans="1:4" x14ac:dyDescent="0.25">
      <c r="A235">
        <v>2048</v>
      </c>
      <c r="B235" t="s">
        <v>31</v>
      </c>
      <c r="C235" s="10">
        <v>1241.2933196476699</v>
      </c>
      <c r="D235" t="s">
        <v>11</v>
      </c>
    </row>
    <row r="236" spans="1:4" x14ac:dyDescent="0.25">
      <c r="A236">
        <v>2048</v>
      </c>
      <c r="B236" t="s">
        <v>30</v>
      </c>
      <c r="C236" s="10">
        <v>1704.33854408304</v>
      </c>
      <c r="D236" t="s">
        <v>11</v>
      </c>
    </row>
    <row r="237" spans="1:4" x14ac:dyDescent="0.25">
      <c r="A237">
        <v>2048</v>
      </c>
      <c r="B237" t="s">
        <v>32</v>
      </c>
      <c r="C237" s="10">
        <v>217.91401820288601</v>
      </c>
      <c r="D237" t="s">
        <v>11</v>
      </c>
    </row>
    <row r="238" spans="1:4" x14ac:dyDescent="0.25">
      <c r="A238">
        <v>2048</v>
      </c>
      <c r="B238" t="s">
        <v>145</v>
      </c>
      <c r="C238" s="10">
        <v>2413.1461945364899</v>
      </c>
      <c r="D238" t="s">
        <v>11</v>
      </c>
    </row>
    <row r="239" spans="1:4" x14ac:dyDescent="0.25">
      <c r="A239">
        <v>2049</v>
      </c>
      <c r="B239" t="s">
        <v>29</v>
      </c>
      <c r="C239" s="10">
        <v>598.36828530034802</v>
      </c>
      <c r="D239" t="s">
        <v>11</v>
      </c>
    </row>
    <row r="240" spans="1:4" x14ac:dyDescent="0.25">
      <c r="A240">
        <v>2049</v>
      </c>
      <c r="B240" t="s">
        <v>162</v>
      </c>
      <c r="C240" s="10">
        <v>0</v>
      </c>
      <c r="D240" t="s">
        <v>11</v>
      </c>
    </row>
    <row r="241" spans="1:4" x14ac:dyDescent="0.25">
      <c r="A241">
        <v>2049</v>
      </c>
      <c r="B241" t="s">
        <v>144</v>
      </c>
      <c r="C241" s="10">
        <v>11.123980301704201</v>
      </c>
      <c r="D241" t="s">
        <v>11</v>
      </c>
    </row>
    <row r="242" spans="1:4" x14ac:dyDescent="0.25">
      <c r="A242">
        <v>2049</v>
      </c>
      <c r="B242" t="s">
        <v>103</v>
      </c>
      <c r="C242" s="10">
        <v>616.40480766836299</v>
      </c>
      <c r="D242" t="s">
        <v>11</v>
      </c>
    </row>
    <row r="243" spans="1:4" x14ac:dyDescent="0.25">
      <c r="A243">
        <v>2049</v>
      </c>
      <c r="B243" t="s">
        <v>31</v>
      </c>
      <c r="C243" s="10">
        <v>1284.1393973997201</v>
      </c>
      <c r="D243" t="s">
        <v>11</v>
      </c>
    </row>
    <row r="244" spans="1:4" x14ac:dyDescent="0.25">
      <c r="A244">
        <v>2049</v>
      </c>
      <c r="B244" t="s">
        <v>30</v>
      </c>
      <c r="C244" s="10">
        <v>1706.8941921866401</v>
      </c>
      <c r="D244" t="s">
        <v>11</v>
      </c>
    </row>
    <row r="245" spans="1:4" x14ac:dyDescent="0.25">
      <c r="A245">
        <v>2049</v>
      </c>
      <c r="B245" t="s">
        <v>32</v>
      </c>
      <c r="C245" s="10">
        <v>220.372926263773</v>
      </c>
      <c r="D245" t="s">
        <v>11</v>
      </c>
    </row>
    <row r="246" spans="1:4" x14ac:dyDescent="0.25">
      <c r="A246">
        <v>2049</v>
      </c>
      <c r="B246" t="s">
        <v>145</v>
      </c>
      <c r="C246" s="10">
        <v>2440.8089351053</v>
      </c>
      <c r="D246" t="s">
        <v>11</v>
      </c>
    </row>
    <row r="247" spans="1:4" x14ac:dyDescent="0.25">
      <c r="A247">
        <v>2050</v>
      </c>
      <c r="B247" t="s">
        <v>29</v>
      </c>
      <c r="C247" s="10">
        <v>633.52688800413205</v>
      </c>
      <c r="D247" t="s">
        <v>11</v>
      </c>
    </row>
    <row r="248" spans="1:4" x14ac:dyDescent="0.25">
      <c r="A248">
        <v>2050</v>
      </c>
      <c r="B248" t="s">
        <v>162</v>
      </c>
      <c r="C248" s="10">
        <v>0</v>
      </c>
      <c r="D248" t="s">
        <v>11</v>
      </c>
    </row>
    <row r="249" spans="1:4" x14ac:dyDescent="0.25">
      <c r="A249">
        <v>2050</v>
      </c>
      <c r="B249" t="s">
        <v>144</v>
      </c>
      <c r="C249" s="10">
        <v>9.9453219164802196</v>
      </c>
      <c r="D249" t="s">
        <v>11</v>
      </c>
    </row>
    <row r="250" spans="1:4" x14ac:dyDescent="0.25">
      <c r="A250">
        <v>2050</v>
      </c>
      <c r="B250" t="s">
        <v>103</v>
      </c>
      <c r="C250" s="10">
        <v>638.19309626885297</v>
      </c>
      <c r="D250" t="s">
        <v>11</v>
      </c>
    </row>
    <row r="251" spans="1:4" x14ac:dyDescent="0.25">
      <c r="A251">
        <v>2050</v>
      </c>
      <c r="B251" t="s">
        <v>31</v>
      </c>
      <c r="C251" s="10">
        <v>1330.1058376199901</v>
      </c>
      <c r="D251" t="s">
        <v>11</v>
      </c>
    </row>
    <row r="252" spans="1:4" x14ac:dyDescent="0.25">
      <c r="A252">
        <v>2050</v>
      </c>
      <c r="B252" t="s">
        <v>30</v>
      </c>
      <c r="C252" s="10">
        <v>1713.77682976404</v>
      </c>
      <c r="D252" t="s">
        <v>11</v>
      </c>
    </row>
    <row r="253" spans="1:4" x14ac:dyDescent="0.25">
      <c r="A253">
        <v>2050</v>
      </c>
      <c r="B253" t="s">
        <v>32</v>
      </c>
      <c r="C253" s="10">
        <v>223.338785179252</v>
      </c>
      <c r="D253" t="s">
        <v>11</v>
      </c>
    </row>
    <row r="254" spans="1:4" x14ac:dyDescent="0.25">
      <c r="A254">
        <v>2050</v>
      </c>
      <c r="B254" t="s">
        <v>145</v>
      </c>
      <c r="C254" s="10">
        <v>2472.0459409475002</v>
      </c>
      <c r="D254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workbookViewId="0"/>
  </sheetViews>
  <sheetFormatPr defaultColWidth="11.5703125" defaultRowHeight="15" x14ac:dyDescent="0.25"/>
  <cols>
    <col min="2" max="2" width="12.5703125" bestFit="1" customWidth="1"/>
  </cols>
  <sheetData>
    <row r="1" spans="1:3" x14ac:dyDescent="0.25">
      <c r="A1" s="15" t="s">
        <v>25</v>
      </c>
    </row>
    <row r="2" spans="1:3" x14ac:dyDescent="0.25">
      <c r="A2" s="1" t="str">
        <f>HYPERLINK("#'Table of Contents'!A1","Return to Table of Contents")</f>
        <v>Return to Table of Contents</v>
      </c>
    </row>
    <row r="6" spans="1:3" s="3" customFormat="1" x14ac:dyDescent="0.25">
      <c r="A6" s="3" t="s">
        <v>5</v>
      </c>
      <c r="B6" s="3" t="s">
        <v>7</v>
      </c>
      <c r="C6" s="3" t="s">
        <v>8</v>
      </c>
    </row>
    <row r="7" spans="1:3" x14ac:dyDescent="0.25">
      <c r="A7" t="s">
        <v>26</v>
      </c>
      <c r="B7" s="10">
        <v>-98.833463021490999</v>
      </c>
      <c r="C7" t="s">
        <v>21</v>
      </c>
    </row>
    <row r="8" spans="1:3" x14ac:dyDescent="0.25">
      <c r="A8" t="s">
        <v>27</v>
      </c>
      <c r="B8" s="10">
        <v>68.992795080999997</v>
      </c>
      <c r="C8" t="s">
        <v>21</v>
      </c>
    </row>
    <row r="9" spans="1:3" x14ac:dyDescent="0.25">
      <c r="A9" t="s">
        <v>28</v>
      </c>
      <c r="B9" s="10">
        <v>158.383403176</v>
      </c>
      <c r="C9" t="s">
        <v>21</v>
      </c>
    </row>
    <row r="10" spans="1:3" x14ac:dyDescent="0.25">
      <c r="A10" t="s">
        <v>29</v>
      </c>
      <c r="B10" s="10">
        <v>51.065750172915003</v>
      </c>
      <c r="C10" t="s">
        <v>21</v>
      </c>
    </row>
    <row r="11" spans="1:3" x14ac:dyDescent="0.25">
      <c r="A11" t="s">
        <v>30</v>
      </c>
      <c r="B11" s="10">
        <v>97.918479806099995</v>
      </c>
      <c r="C11" t="s">
        <v>21</v>
      </c>
    </row>
    <row r="12" spans="1:3" x14ac:dyDescent="0.25">
      <c r="A12" t="s">
        <v>31</v>
      </c>
      <c r="B12" s="10">
        <v>333.477713024097</v>
      </c>
      <c r="C12" t="s">
        <v>21</v>
      </c>
    </row>
    <row r="13" spans="1:3" x14ac:dyDescent="0.25">
      <c r="A13" t="s">
        <v>32</v>
      </c>
      <c r="B13" s="10">
        <v>47.573570634408</v>
      </c>
      <c r="C13" t="s">
        <v>21</v>
      </c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61"/>
  <sheetViews>
    <sheetView workbookViewId="0"/>
  </sheetViews>
  <sheetFormatPr defaultColWidth="11.5703125" defaultRowHeight="15" x14ac:dyDescent="0.25"/>
  <cols>
    <col min="3" max="3" width="12.140625" bestFit="1" customWidth="1"/>
  </cols>
  <sheetData>
    <row r="1" spans="1:4" x14ac:dyDescent="0.25">
      <c r="A1" s="15" t="s">
        <v>167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5</v>
      </c>
      <c r="C6" s="3" t="s">
        <v>7</v>
      </c>
      <c r="D6" s="3" t="s">
        <v>8</v>
      </c>
    </row>
    <row r="7" spans="1:4" x14ac:dyDescent="0.25">
      <c r="A7">
        <v>2020</v>
      </c>
      <c r="B7" t="s">
        <v>12</v>
      </c>
      <c r="C7" s="11">
        <v>0.244268982</v>
      </c>
      <c r="D7" t="s">
        <v>36</v>
      </c>
    </row>
    <row r="8" spans="1:4" x14ac:dyDescent="0.25">
      <c r="A8">
        <v>2020</v>
      </c>
      <c r="B8" t="s">
        <v>162</v>
      </c>
      <c r="C8" s="11">
        <v>35.010495763000002</v>
      </c>
      <c r="D8" t="s">
        <v>36</v>
      </c>
    </row>
    <row r="9" spans="1:4" x14ac:dyDescent="0.25">
      <c r="A9">
        <v>2020</v>
      </c>
      <c r="B9" t="s">
        <v>144</v>
      </c>
      <c r="C9" s="11">
        <v>0.54652103100000005</v>
      </c>
      <c r="D9" t="s">
        <v>36</v>
      </c>
    </row>
    <row r="10" spans="1:4" x14ac:dyDescent="0.25">
      <c r="A10">
        <v>2020</v>
      </c>
      <c r="B10" t="s">
        <v>27</v>
      </c>
      <c r="C10" s="11">
        <v>0</v>
      </c>
      <c r="D10" t="s">
        <v>36</v>
      </c>
    </row>
    <row r="11" spans="1:4" x14ac:dyDescent="0.25">
      <c r="A11">
        <v>2020</v>
      </c>
      <c r="B11" t="s">
        <v>168</v>
      </c>
      <c r="C11" s="11">
        <v>18.318471859999999</v>
      </c>
      <c r="D11" t="s">
        <v>36</v>
      </c>
    </row>
    <row r="12" spans="1:4" x14ac:dyDescent="0.25">
      <c r="A12">
        <v>2021</v>
      </c>
      <c r="B12" t="s">
        <v>12</v>
      </c>
      <c r="C12" s="11">
        <v>0.33534517000000003</v>
      </c>
      <c r="D12" t="s">
        <v>36</v>
      </c>
    </row>
    <row r="13" spans="1:4" x14ac:dyDescent="0.25">
      <c r="A13">
        <v>2021</v>
      </c>
      <c r="B13" t="s">
        <v>162</v>
      </c>
      <c r="C13" s="11">
        <v>31.401469056</v>
      </c>
      <c r="D13" t="s">
        <v>36</v>
      </c>
    </row>
    <row r="14" spans="1:4" x14ac:dyDescent="0.25">
      <c r="A14">
        <v>2021</v>
      </c>
      <c r="B14" t="s">
        <v>144</v>
      </c>
      <c r="C14" s="11">
        <v>0.56375477799999996</v>
      </c>
      <c r="D14" t="s">
        <v>36</v>
      </c>
    </row>
    <row r="15" spans="1:4" x14ac:dyDescent="0.25">
      <c r="A15">
        <v>2021</v>
      </c>
      <c r="B15" t="s">
        <v>27</v>
      </c>
      <c r="C15" s="11">
        <v>0</v>
      </c>
      <c r="D15" t="s">
        <v>36</v>
      </c>
    </row>
    <row r="16" spans="1:4" x14ac:dyDescent="0.25">
      <c r="A16">
        <v>2021</v>
      </c>
      <c r="B16" t="s">
        <v>168</v>
      </c>
      <c r="C16" s="11">
        <v>19.1709</v>
      </c>
      <c r="D16" t="s">
        <v>36</v>
      </c>
    </row>
    <row r="17" spans="1:4" x14ac:dyDescent="0.25">
      <c r="A17">
        <v>2022</v>
      </c>
      <c r="B17" t="s">
        <v>12</v>
      </c>
      <c r="C17" s="11">
        <v>0.43832743499999999</v>
      </c>
      <c r="D17" t="s">
        <v>36</v>
      </c>
    </row>
    <row r="18" spans="1:4" x14ac:dyDescent="0.25">
      <c r="A18">
        <v>2022</v>
      </c>
      <c r="B18" t="s">
        <v>162</v>
      </c>
      <c r="C18" s="11">
        <v>32.224301040999997</v>
      </c>
      <c r="D18" t="s">
        <v>36</v>
      </c>
    </row>
    <row r="19" spans="1:4" x14ac:dyDescent="0.25">
      <c r="A19">
        <v>2022</v>
      </c>
      <c r="B19" t="s">
        <v>144</v>
      </c>
      <c r="C19" s="11">
        <v>0.58705135600000002</v>
      </c>
      <c r="D19" t="s">
        <v>36</v>
      </c>
    </row>
    <row r="20" spans="1:4" x14ac:dyDescent="0.25">
      <c r="A20">
        <v>2022</v>
      </c>
      <c r="B20" t="s">
        <v>27</v>
      </c>
      <c r="C20" s="11">
        <v>0</v>
      </c>
      <c r="D20" t="s">
        <v>36</v>
      </c>
    </row>
    <row r="21" spans="1:4" x14ac:dyDescent="0.25">
      <c r="A21">
        <v>2022</v>
      </c>
      <c r="B21" t="s">
        <v>168</v>
      </c>
      <c r="C21" s="11">
        <v>22.042071270000001</v>
      </c>
      <c r="D21" t="s">
        <v>36</v>
      </c>
    </row>
    <row r="22" spans="1:4" x14ac:dyDescent="0.25">
      <c r="A22">
        <v>2023</v>
      </c>
      <c r="B22" t="s">
        <v>12</v>
      </c>
      <c r="C22" s="11">
        <v>0.375619802</v>
      </c>
      <c r="D22" t="s">
        <v>36</v>
      </c>
    </row>
    <row r="23" spans="1:4" x14ac:dyDescent="0.25">
      <c r="A23">
        <v>2023</v>
      </c>
      <c r="B23" t="s">
        <v>162</v>
      </c>
      <c r="C23" s="11">
        <v>24.05401711</v>
      </c>
      <c r="D23" t="s">
        <v>36</v>
      </c>
    </row>
    <row r="24" spans="1:4" x14ac:dyDescent="0.25">
      <c r="A24">
        <v>2023</v>
      </c>
      <c r="B24" t="s">
        <v>144</v>
      </c>
      <c r="C24" s="11">
        <v>0.59602430500000003</v>
      </c>
      <c r="D24" t="s">
        <v>36</v>
      </c>
    </row>
    <row r="25" spans="1:4" x14ac:dyDescent="0.25">
      <c r="A25">
        <v>2023</v>
      </c>
      <c r="B25" t="s">
        <v>27</v>
      </c>
      <c r="C25" s="11">
        <v>0</v>
      </c>
      <c r="D25" t="s">
        <v>36</v>
      </c>
    </row>
    <row r="26" spans="1:4" x14ac:dyDescent="0.25">
      <c r="A26">
        <v>2023</v>
      </c>
      <c r="B26" t="s">
        <v>168</v>
      </c>
      <c r="C26" s="11">
        <v>27.590483670000001</v>
      </c>
      <c r="D26" t="s">
        <v>36</v>
      </c>
    </row>
    <row r="27" spans="1:4" x14ac:dyDescent="0.25">
      <c r="A27">
        <v>2024</v>
      </c>
      <c r="B27" t="s">
        <v>12</v>
      </c>
      <c r="C27" s="11">
        <v>0.352734673</v>
      </c>
      <c r="D27" t="s">
        <v>36</v>
      </c>
    </row>
    <row r="28" spans="1:4" x14ac:dyDescent="0.25">
      <c r="A28">
        <v>2024</v>
      </c>
      <c r="B28" t="s">
        <v>162</v>
      </c>
      <c r="C28" s="11">
        <v>15.124632318</v>
      </c>
      <c r="D28" t="s">
        <v>36</v>
      </c>
    </row>
    <row r="29" spans="1:4" x14ac:dyDescent="0.25">
      <c r="A29">
        <v>2024</v>
      </c>
      <c r="B29" t="s">
        <v>144</v>
      </c>
      <c r="C29" s="11">
        <v>0.58123890899999997</v>
      </c>
      <c r="D29" t="s">
        <v>36</v>
      </c>
    </row>
    <row r="30" spans="1:4" x14ac:dyDescent="0.25">
      <c r="A30">
        <v>2024</v>
      </c>
      <c r="B30" t="s">
        <v>27</v>
      </c>
      <c r="C30" s="11">
        <v>0</v>
      </c>
      <c r="D30" t="s">
        <v>36</v>
      </c>
    </row>
    <row r="31" spans="1:4" x14ac:dyDescent="0.25">
      <c r="A31">
        <v>2024</v>
      </c>
      <c r="B31" t="s">
        <v>168</v>
      </c>
      <c r="C31" s="11">
        <v>28.366368789999999</v>
      </c>
      <c r="D31" t="s">
        <v>36</v>
      </c>
    </row>
    <row r="32" spans="1:4" x14ac:dyDescent="0.25">
      <c r="A32">
        <v>2025</v>
      </c>
      <c r="B32" t="s">
        <v>12</v>
      </c>
      <c r="C32" s="11">
        <v>0.17563680000000001</v>
      </c>
      <c r="D32" t="s">
        <v>36</v>
      </c>
    </row>
    <row r="33" spans="1:4" x14ac:dyDescent="0.25">
      <c r="A33">
        <v>2025</v>
      </c>
      <c r="B33" t="s">
        <v>162</v>
      </c>
      <c r="C33" s="11">
        <v>10.715973565000001</v>
      </c>
      <c r="D33" t="s">
        <v>36</v>
      </c>
    </row>
    <row r="34" spans="1:4" x14ac:dyDescent="0.25">
      <c r="A34">
        <v>2025</v>
      </c>
      <c r="B34" t="s">
        <v>144</v>
      </c>
      <c r="C34" s="11">
        <v>0.55438637800000001</v>
      </c>
      <c r="D34" t="s">
        <v>36</v>
      </c>
    </row>
    <row r="35" spans="1:4" x14ac:dyDescent="0.25">
      <c r="A35">
        <v>2025</v>
      </c>
      <c r="B35" t="s">
        <v>27</v>
      </c>
      <c r="C35" s="11">
        <v>0</v>
      </c>
      <c r="D35" t="s">
        <v>36</v>
      </c>
    </row>
    <row r="36" spans="1:4" x14ac:dyDescent="0.25">
      <c r="A36">
        <v>2025</v>
      </c>
      <c r="B36" t="s">
        <v>168</v>
      </c>
      <c r="C36" s="11">
        <v>24.088126079999999</v>
      </c>
      <c r="D36" t="s">
        <v>36</v>
      </c>
    </row>
    <row r="37" spans="1:4" x14ac:dyDescent="0.25">
      <c r="A37">
        <v>2026</v>
      </c>
      <c r="B37" t="s">
        <v>12</v>
      </c>
      <c r="C37" s="11">
        <v>0.16194515000000001</v>
      </c>
      <c r="D37" t="s">
        <v>36</v>
      </c>
    </row>
    <row r="38" spans="1:4" x14ac:dyDescent="0.25">
      <c r="A38">
        <v>2026</v>
      </c>
      <c r="B38" t="s">
        <v>162</v>
      </c>
      <c r="C38" s="11">
        <v>11.052851163</v>
      </c>
      <c r="D38" t="s">
        <v>36</v>
      </c>
    </row>
    <row r="39" spans="1:4" x14ac:dyDescent="0.25">
      <c r="A39">
        <v>2026</v>
      </c>
      <c r="B39" t="s">
        <v>144</v>
      </c>
      <c r="C39" s="11">
        <v>0.45224341699999998</v>
      </c>
      <c r="D39" t="s">
        <v>36</v>
      </c>
    </row>
    <row r="40" spans="1:4" x14ac:dyDescent="0.25">
      <c r="A40">
        <v>2026</v>
      </c>
      <c r="B40" t="s">
        <v>27</v>
      </c>
      <c r="C40" s="11">
        <v>0</v>
      </c>
      <c r="D40" t="s">
        <v>36</v>
      </c>
    </row>
    <row r="41" spans="1:4" x14ac:dyDescent="0.25">
      <c r="A41">
        <v>2026</v>
      </c>
      <c r="B41" t="s">
        <v>168</v>
      </c>
      <c r="C41" s="11">
        <v>23.88445098</v>
      </c>
      <c r="D41" t="s">
        <v>36</v>
      </c>
    </row>
    <row r="42" spans="1:4" x14ac:dyDescent="0.25">
      <c r="A42">
        <v>2027</v>
      </c>
      <c r="B42" t="s">
        <v>12</v>
      </c>
      <c r="C42" s="11">
        <v>0.148837252</v>
      </c>
      <c r="D42" t="s">
        <v>36</v>
      </c>
    </row>
    <row r="43" spans="1:4" x14ac:dyDescent="0.25">
      <c r="A43">
        <v>2027</v>
      </c>
      <c r="B43" t="s">
        <v>162</v>
      </c>
      <c r="C43" s="11">
        <v>9.6659358260000001</v>
      </c>
      <c r="D43" t="s">
        <v>36</v>
      </c>
    </row>
    <row r="44" spans="1:4" x14ac:dyDescent="0.25">
      <c r="A44">
        <v>2027</v>
      </c>
      <c r="B44" t="s">
        <v>144</v>
      </c>
      <c r="C44" s="11">
        <v>0.46726704099999999</v>
      </c>
      <c r="D44" t="s">
        <v>36</v>
      </c>
    </row>
    <row r="45" spans="1:4" x14ac:dyDescent="0.25">
      <c r="A45">
        <v>2027</v>
      </c>
      <c r="B45" t="s">
        <v>27</v>
      </c>
      <c r="C45" s="11">
        <v>0</v>
      </c>
      <c r="D45" t="s">
        <v>36</v>
      </c>
    </row>
    <row r="46" spans="1:4" x14ac:dyDescent="0.25">
      <c r="A46">
        <v>2027</v>
      </c>
      <c r="B46" t="s">
        <v>168</v>
      </c>
      <c r="C46" s="11">
        <v>27.40862401</v>
      </c>
      <c r="D46" t="s">
        <v>36</v>
      </c>
    </row>
    <row r="47" spans="1:4" x14ac:dyDescent="0.25">
      <c r="A47">
        <v>2028</v>
      </c>
      <c r="B47" t="s">
        <v>12</v>
      </c>
      <c r="C47" s="11">
        <v>0.146775974</v>
      </c>
      <c r="D47" t="s">
        <v>36</v>
      </c>
    </row>
    <row r="48" spans="1:4" x14ac:dyDescent="0.25">
      <c r="A48">
        <v>2028</v>
      </c>
      <c r="B48" t="s">
        <v>162</v>
      </c>
      <c r="C48" s="11">
        <v>8.0044495700000002</v>
      </c>
      <c r="D48" t="s">
        <v>36</v>
      </c>
    </row>
    <row r="49" spans="1:4" x14ac:dyDescent="0.25">
      <c r="A49">
        <v>2028</v>
      </c>
      <c r="B49" t="s">
        <v>144</v>
      </c>
      <c r="C49" s="11">
        <v>0.59599634899999998</v>
      </c>
      <c r="D49" t="s">
        <v>36</v>
      </c>
    </row>
    <row r="50" spans="1:4" x14ac:dyDescent="0.25">
      <c r="A50">
        <v>2028</v>
      </c>
      <c r="B50" t="s">
        <v>27</v>
      </c>
      <c r="C50" s="11">
        <v>0</v>
      </c>
      <c r="D50" t="s">
        <v>36</v>
      </c>
    </row>
    <row r="51" spans="1:4" x14ac:dyDescent="0.25">
      <c r="A51">
        <v>2028</v>
      </c>
      <c r="B51" t="s">
        <v>168</v>
      </c>
      <c r="C51" s="11">
        <v>28.559353600000001</v>
      </c>
      <c r="D51" t="s">
        <v>36</v>
      </c>
    </row>
    <row r="52" spans="1:4" x14ac:dyDescent="0.25">
      <c r="A52">
        <v>2029</v>
      </c>
      <c r="B52" t="s">
        <v>12</v>
      </c>
      <c r="C52" s="11">
        <v>0.109053663</v>
      </c>
      <c r="D52" t="s">
        <v>36</v>
      </c>
    </row>
    <row r="53" spans="1:4" x14ac:dyDescent="0.25">
      <c r="A53">
        <v>2029</v>
      </c>
      <c r="B53" t="s">
        <v>162</v>
      </c>
      <c r="C53" s="11">
        <v>4.6240807119999996</v>
      </c>
      <c r="D53" t="s">
        <v>36</v>
      </c>
    </row>
    <row r="54" spans="1:4" x14ac:dyDescent="0.25">
      <c r="A54">
        <v>2029</v>
      </c>
      <c r="B54" t="s">
        <v>144</v>
      </c>
      <c r="C54" s="11">
        <v>0.47741101699999999</v>
      </c>
      <c r="D54" t="s">
        <v>36</v>
      </c>
    </row>
    <row r="55" spans="1:4" x14ac:dyDescent="0.25">
      <c r="A55">
        <v>2029</v>
      </c>
      <c r="B55" t="s">
        <v>27</v>
      </c>
      <c r="C55" s="11">
        <v>6.5995580000000002E-3</v>
      </c>
      <c r="D55" t="s">
        <v>36</v>
      </c>
    </row>
    <row r="56" spans="1:4" x14ac:dyDescent="0.25">
      <c r="A56">
        <v>2029</v>
      </c>
      <c r="B56" t="s">
        <v>168</v>
      </c>
      <c r="C56" s="11">
        <v>29.478456080000001</v>
      </c>
      <c r="D56" t="s">
        <v>36</v>
      </c>
    </row>
    <row r="57" spans="1:4" x14ac:dyDescent="0.25">
      <c r="A57">
        <v>2030</v>
      </c>
      <c r="B57" t="s">
        <v>12</v>
      </c>
      <c r="C57" s="11">
        <v>0.10557109200000001</v>
      </c>
      <c r="D57" t="s">
        <v>36</v>
      </c>
    </row>
    <row r="58" spans="1:4" x14ac:dyDescent="0.25">
      <c r="A58">
        <v>2030</v>
      </c>
      <c r="B58" t="s">
        <v>162</v>
      </c>
      <c r="C58" s="11">
        <v>9.4105195000000003E-2</v>
      </c>
      <c r="D58" t="s">
        <v>36</v>
      </c>
    </row>
    <row r="59" spans="1:4" x14ac:dyDescent="0.25">
      <c r="A59">
        <v>2030</v>
      </c>
      <c r="B59" t="s">
        <v>144</v>
      </c>
      <c r="C59" s="11">
        <v>0.35961832399999999</v>
      </c>
      <c r="D59" t="s">
        <v>36</v>
      </c>
    </row>
    <row r="60" spans="1:4" x14ac:dyDescent="0.25">
      <c r="A60">
        <v>2030</v>
      </c>
      <c r="B60" t="s">
        <v>27</v>
      </c>
      <c r="C60" s="11">
        <v>0.135546526</v>
      </c>
      <c r="D60" t="s">
        <v>36</v>
      </c>
    </row>
    <row r="61" spans="1:4" x14ac:dyDescent="0.25">
      <c r="A61">
        <v>2030</v>
      </c>
      <c r="B61" t="s">
        <v>168</v>
      </c>
      <c r="C61" s="11">
        <v>27.938007150000001</v>
      </c>
      <c r="D61" t="s">
        <v>36</v>
      </c>
    </row>
    <row r="62" spans="1:4" x14ac:dyDescent="0.25">
      <c r="A62">
        <v>2031</v>
      </c>
      <c r="B62" t="s">
        <v>12</v>
      </c>
      <c r="C62" s="11">
        <v>-1.6908545850000001</v>
      </c>
      <c r="D62" t="s">
        <v>36</v>
      </c>
    </row>
    <row r="63" spans="1:4" x14ac:dyDescent="0.25">
      <c r="A63">
        <v>2031</v>
      </c>
      <c r="B63" t="s">
        <v>162</v>
      </c>
      <c r="C63" s="11">
        <v>9.3995099999999998E-2</v>
      </c>
      <c r="D63" t="s">
        <v>36</v>
      </c>
    </row>
    <row r="64" spans="1:4" x14ac:dyDescent="0.25">
      <c r="A64">
        <v>2031</v>
      </c>
      <c r="B64" t="s">
        <v>144</v>
      </c>
      <c r="C64" s="11">
        <v>0.377623504</v>
      </c>
      <c r="D64" t="s">
        <v>36</v>
      </c>
    </row>
    <row r="65" spans="1:4" x14ac:dyDescent="0.25">
      <c r="A65">
        <v>2031</v>
      </c>
      <c r="B65" t="s">
        <v>27</v>
      </c>
      <c r="C65" s="11">
        <v>0.23314454400000001</v>
      </c>
      <c r="D65" t="s">
        <v>36</v>
      </c>
    </row>
    <row r="66" spans="1:4" x14ac:dyDescent="0.25">
      <c r="A66">
        <v>2031</v>
      </c>
      <c r="B66" t="s">
        <v>168</v>
      </c>
      <c r="C66" s="11">
        <v>19.65817955</v>
      </c>
      <c r="D66" t="s">
        <v>36</v>
      </c>
    </row>
    <row r="67" spans="1:4" x14ac:dyDescent="0.25">
      <c r="A67">
        <v>2032</v>
      </c>
      <c r="B67" t="s">
        <v>12</v>
      </c>
      <c r="C67" s="11">
        <v>-3.3700638949999999</v>
      </c>
      <c r="D67" t="s">
        <v>36</v>
      </c>
    </row>
    <row r="68" spans="1:4" x14ac:dyDescent="0.25">
      <c r="A68">
        <v>2032</v>
      </c>
      <c r="B68" t="s">
        <v>162</v>
      </c>
      <c r="C68" s="11">
        <v>9.3995099999999998E-2</v>
      </c>
      <c r="D68" t="s">
        <v>36</v>
      </c>
    </row>
    <row r="69" spans="1:4" x14ac:dyDescent="0.25">
      <c r="A69">
        <v>2032</v>
      </c>
      <c r="B69" t="s">
        <v>144</v>
      </c>
      <c r="C69" s="11">
        <v>0.36813905699999999</v>
      </c>
      <c r="D69" t="s">
        <v>36</v>
      </c>
    </row>
    <row r="70" spans="1:4" x14ac:dyDescent="0.25">
      <c r="A70">
        <v>2032</v>
      </c>
      <c r="B70" t="s">
        <v>27</v>
      </c>
      <c r="C70" s="11">
        <v>0.300425516</v>
      </c>
      <c r="D70" t="s">
        <v>36</v>
      </c>
    </row>
    <row r="71" spans="1:4" x14ac:dyDescent="0.25">
      <c r="A71">
        <v>2032</v>
      </c>
      <c r="B71" t="s">
        <v>168</v>
      </c>
      <c r="C71" s="11">
        <v>12.323412769999999</v>
      </c>
      <c r="D71" t="s">
        <v>36</v>
      </c>
    </row>
    <row r="72" spans="1:4" x14ac:dyDescent="0.25">
      <c r="A72">
        <v>2033</v>
      </c>
      <c r="B72" t="s">
        <v>12</v>
      </c>
      <c r="C72" s="11">
        <v>-5.1200428560000004</v>
      </c>
      <c r="D72" t="s">
        <v>36</v>
      </c>
    </row>
    <row r="73" spans="1:4" x14ac:dyDescent="0.25">
      <c r="A73">
        <v>2033</v>
      </c>
      <c r="B73" t="s">
        <v>162</v>
      </c>
      <c r="C73" s="11">
        <v>9.3995099999999998E-2</v>
      </c>
      <c r="D73" t="s">
        <v>36</v>
      </c>
    </row>
    <row r="74" spans="1:4" x14ac:dyDescent="0.25">
      <c r="A74">
        <v>2033</v>
      </c>
      <c r="B74" t="s">
        <v>144</v>
      </c>
      <c r="C74" s="11">
        <v>0.373648704</v>
      </c>
      <c r="D74" t="s">
        <v>36</v>
      </c>
    </row>
    <row r="75" spans="1:4" x14ac:dyDescent="0.25">
      <c r="A75">
        <v>2033</v>
      </c>
      <c r="B75" t="s">
        <v>27</v>
      </c>
      <c r="C75" s="11">
        <v>0.38269451199999999</v>
      </c>
      <c r="D75" t="s">
        <v>36</v>
      </c>
    </row>
    <row r="76" spans="1:4" x14ac:dyDescent="0.25">
      <c r="A76">
        <v>2033</v>
      </c>
      <c r="B76" t="s">
        <v>168</v>
      </c>
      <c r="C76" s="11">
        <v>11.15207126</v>
      </c>
      <c r="D76" t="s">
        <v>36</v>
      </c>
    </row>
    <row r="77" spans="1:4" x14ac:dyDescent="0.25">
      <c r="A77">
        <v>2034</v>
      </c>
      <c r="B77" t="s">
        <v>12</v>
      </c>
      <c r="C77" s="11">
        <v>-6.9633639489999997</v>
      </c>
      <c r="D77" t="s">
        <v>36</v>
      </c>
    </row>
    <row r="78" spans="1:4" x14ac:dyDescent="0.25">
      <c r="A78">
        <v>2034</v>
      </c>
      <c r="B78" t="s">
        <v>162</v>
      </c>
      <c r="C78" s="11">
        <v>9.3995099999999998E-2</v>
      </c>
      <c r="D78" t="s">
        <v>36</v>
      </c>
    </row>
    <row r="79" spans="1:4" x14ac:dyDescent="0.25">
      <c r="A79">
        <v>2034</v>
      </c>
      <c r="B79" t="s">
        <v>144</v>
      </c>
      <c r="C79" s="11">
        <v>0.386866932</v>
      </c>
      <c r="D79" t="s">
        <v>36</v>
      </c>
    </row>
    <row r="80" spans="1:4" x14ac:dyDescent="0.25">
      <c r="A80">
        <v>2034</v>
      </c>
      <c r="B80" t="s">
        <v>27</v>
      </c>
      <c r="C80" s="11">
        <v>0.37848947700000002</v>
      </c>
      <c r="D80" t="s">
        <v>36</v>
      </c>
    </row>
    <row r="81" spans="1:4" x14ac:dyDescent="0.25">
      <c r="A81">
        <v>2034</v>
      </c>
      <c r="B81" t="s">
        <v>168</v>
      </c>
      <c r="C81" s="11">
        <v>7.7434565720000004</v>
      </c>
      <c r="D81" t="s">
        <v>36</v>
      </c>
    </row>
    <row r="82" spans="1:4" x14ac:dyDescent="0.25">
      <c r="A82">
        <v>2035</v>
      </c>
      <c r="B82" t="s">
        <v>12</v>
      </c>
      <c r="C82" s="11">
        <v>-8.7877821469999997</v>
      </c>
      <c r="D82" t="s">
        <v>36</v>
      </c>
    </row>
    <row r="83" spans="1:4" x14ac:dyDescent="0.25">
      <c r="A83">
        <v>2035</v>
      </c>
      <c r="B83" t="s">
        <v>162</v>
      </c>
      <c r="C83" s="11">
        <v>0</v>
      </c>
      <c r="D83" t="s">
        <v>36</v>
      </c>
    </row>
    <row r="84" spans="1:4" x14ac:dyDescent="0.25">
      <c r="A84">
        <v>2035</v>
      </c>
      <c r="B84" t="s">
        <v>144</v>
      </c>
      <c r="C84" s="11">
        <v>0.28320425999999999</v>
      </c>
      <c r="D84" t="s">
        <v>36</v>
      </c>
    </row>
    <row r="85" spans="1:4" x14ac:dyDescent="0.25">
      <c r="A85">
        <v>2035</v>
      </c>
      <c r="B85" t="s">
        <v>27</v>
      </c>
      <c r="C85" s="11">
        <v>0.55891545200000003</v>
      </c>
      <c r="D85" t="s">
        <v>36</v>
      </c>
    </row>
    <row r="86" spans="1:4" x14ac:dyDescent="0.25">
      <c r="A86">
        <v>2035</v>
      </c>
      <c r="B86" t="s">
        <v>168</v>
      </c>
      <c r="C86" s="11">
        <v>2.704890995</v>
      </c>
      <c r="D86" t="s">
        <v>36</v>
      </c>
    </row>
    <row r="87" spans="1:4" x14ac:dyDescent="0.25">
      <c r="A87">
        <v>2036</v>
      </c>
      <c r="B87" t="s">
        <v>12</v>
      </c>
      <c r="C87" s="11">
        <v>-10.845285079</v>
      </c>
      <c r="D87" t="s">
        <v>36</v>
      </c>
    </row>
    <row r="88" spans="1:4" x14ac:dyDescent="0.25">
      <c r="A88">
        <v>2036</v>
      </c>
      <c r="B88" t="s">
        <v>162</v>
      </c>
      <c r="C88" s="11">
        <v>0</v>
      </c>
      <c r="D88" t="s">
        <v>36</v>
      </c>
    </row>
    <row r="89" spans="1:4" x14ac:dyDescent="0.25">
      <c r="A89">
        <v>2036</v>
      </c>
      <c r="B89" t="s">
        <v>144</v>
      </c>
      <c r="C89" s="11">
        <v>0.25860604700000001</v>
      </c>
      <c r="D89" t="s">
        <v>36</v>
      </c>
    </row>
    <row r="90" spans="1:4" x14ac:dyDescent="0.25">
      <c r="A90">
        <v>2036</v>
      </c>
      <c r="B90" t="s">
        <v>27</v>
      </c>
      <c r="C90" s="11">
        <v>0.697260671</v>
      </c>
      <c r="D90" t="s">
        <v>36</v>
      </c>
    </row>
    <row r="91" spans="1:4" x14ac:dyDescent="0.25">
      <c r="A91">
        <v>2036</v>
      </c>
      <c r="B91" t="s">
        <v>168</v>
      </c>
      <c r="C91" s="11">
        <v>2.206476924</v>
      </c>
      <c r="D91" t="s">
        <v>36</v>
      </c>
    </row>
    <row r="92" spans="1:4" x14ac:dyDescent="0.25">
      <c r="A92">
        <v>2037</v>
      </c>
      <c r="B92" t="s">
        <v>12</v>
      </c>
      <c r="C92" s="11">
        <v>-12.934687056</v>
      </c>
      <c r="D92" t="s">
        <v>36</v>
      </c>
    </row>
    <row r="93" spans="1:4" x14ac:dyDescent="0.25">
      <c r="A93">
        <v>2037</v>
      </c>
      <c r="B93" t="s">
        <v>162</v>
      </c>
      <c r="C93" s="11">
        <v>0</v>
      </c>
      <c r="D93" t="s">
        <v>36</v>
      </c>
    </row>
    <row r="94" spans="1:4" x14ac:dyDescent="0.25">
      <c r="A94">
        <v>2037</v>
      </c>
      <c r="B94" t="s">
        <v>144</v>
      </c>
      <c r="C94" s="11">
        <v>0.26067441200000002</v>
      </c>
      <c r="D94" t="s">
        <v>36</v>
      </c>
    </row>
    <row r="95" spans="1:4" x14ac:dyDescent="0.25">
      <c r="A95">
        <v>2037</v>
      </c>
      <c r="B95" t="s">
        <v>27</v>
      </c>
      <c r="C95" s="11">
        <v>0.84617781400000003</v>
      </c>
      <c r="D95" t="s">
        <v>36</v>
      </c>
    </row>
    <row r="96" spans="1:4" x14ac:dyDescent="0.25">
      <c r="A96">
        <v>2037</v>
      </c>
      <c r="B96" t="s">
        <v>168</v>
      </c>
      <c r="C96" s="11">
        <v>1.7531757539999999</v>
      </c>
      <c r="D96" t="s">
        <v>36</v>
      </c>
    </row>
    <row r="97" spans="1:4" x14ac:dyDescent="0.25">
      <c r="A97">
        <v>2038</v>
      </c>
      <c r="B97" t="s">
        <v>12</v>
      </c>
      <c r="C97" s="11">
        <v>-15.044540893000001</v>
      </c>
      <c r="D97" t="s">
        <v>36</v>
      </c>
    </row>
    <row r="98" spans="1:4" x14ac:dyDescent="0.25">
      <c r="A98">
        <v>2038</v>
      </c>
      <c r="B98" t="s">
        <v>162</v>
      </c>
      <c r="C98" s="11">
        <v>0</v>
      </c>
      <c r="D98" t="s">
        <v>36</v>
      </c>
    </row>
    <row r="99" spans="1:4" x14ac:dyDescent="0.25">
      <c r="A99">
        <v>2038</v>
      </c>
      <c r="B99" t="s">
        <v>144</v>
      </c>
      <c r="C99" s="11">
        <v>0.25405608400000002</v>
      </c>
      <c r="D99" t="s">
        <v>36</v>
      </c>
    </row>
    <row r="100" spans="1:4" x14ac:dyDescent="0.25">
      <c r="A100">
        <v>2038</v>
      </c>
      <c r="B100" t="s">
        <v>27</v>
      </c>
      <c r="C100" s="11">
        <v>0.99970803699999999</v>
      </c>
      <c r="D100" t="s">
        <v>36</v>
      </c>
    </row>
    <row r="101" spans="1:4" x14ac:dyDescent="0.25">
      <c r="A101">
        <v>2038</v>
      </c>
      <c r="B101" t="s">
        <v>168</v>
      </c>
      <c r="C101" s="11">
        <v>1.3876620980000001</v>
      </c>
      <c r="D101" t="s">
        <v>36</v>
      </c>
    </row>
    <row r="102" spans="1:4" x14ac:dyDescent="0.25">
      <c r="A102">
        <v>2039</v>
      </c>
      <c r="B102" t="s">
        <v>12</v>
      </c>
      <c r="C102" s="11">
        <v>-17.148089705</v>
      </c>
      <c r="D102" t="s">
        <v>36</v>
      </c>
    </row>
    <row r="103" spans="1:4" x14ac:dyDescent="0.25">
      <c r="A103">
        <v>2039</v>
      </c>
      <c r="B103" t="s">
        <v>162</v>
      </c>
      <c r="C103" s="11">
        <v>0</v>
      </c>
      <c r="D103" t="s">
        <v>36</v>
      </c>
    </row>
    <row r="104" spans="1:4" x14ac:dyDescent="0.25">
      <c r="A104">
        <v>2039</v>
      </c>
      <c r="B104" t="s">
        <v>144</v>
      </c>
      <c r="C104" s="11">
        <v>0.25591749899999999</v>
      </c>
      <c r="D104" t="s">
        <v>36</v>
      </c>
    </row>
    <row r="105" spans="1:4" x14ac:dyDescent="0.25">
      <c r="A105">
        <v>2039</v>
      </c>
      <c r="B105" t="s">
        <v>27</v>
      </c>
      <c r="C105" s="11">
        <v>1.165179951</v>
      </c>
      <c r="D105" t="s">
        <v>36</v>
      </c>
    </row>
    <row r="106" spans="1:4" x14ac:dyDescent="0.25">
      <c r="A106">
        <v>2039</v>
      </c>
      <c r="B106" t="s">
        <v>168</v>
      </c>
      <c r="C106" s="11">
        <v>1.1892901499999999</v>
      </c>
      <c r="D106" t="s">
        <v>36</v>
      </c>
    </row>
    <row r="107" spans="1:4" x14ac:dyDescent="0.25">
      <c r="A107">
        <v>2040</v>
      </c>
      <c r="B107" t="s">
        <v>12</v>
      </c>
      <c r="C107" s="11">
        <v>-19.053394040000001</v>
      </c>
      <c r="D107" t="s">
        <v>36</v>
      </c>
    </row>
    <row r="108" spans="1:4" x14ac:dyDescent="0.25">
      <c r="A108">
        <v>2040</v>
      </c>
      <c r="B108" t="s">
        <v>162</v>
      </c>
      <c r="C108" s="11">
        <v>0</v>
      </c>
      <c r="D108" t="s">
        <v>36</v>
      </c>
    </row>
    <row r="109" spans="1:4" x14ac:dyDescent="0.25">
      <c r="A109">
        <v>2040</v>
      </c>
      <c r="B109" t="s">
        <v>144</v>
      </c>
      <c r="C109" s="11">
        <v>0.25349887700000001</v>
      </c>
      <c r="D109" t="s">
        <v>36</v>
      </c>
    </row>
    <row r="110" spans="1:4" x14ac:dyDescent="0.25">
      <c r="A110">
        <v>2040</v>
      </c>
      <c r="B110" t="s">
        <v>27</v>
      </c>
      <c r="C110" s="11">
        <v>1.34</v>
      </c>
      <c r="D110" t="s">
        <v>36</v>
      </c>
    </row>
    <row r="111" spans="1:4" x14ac:dyDescent="0.25">
      <c r="A111">
        <v>2040</v>
      </c>
      <c r="B111" t="s">
        <v>168</v>
      </c>
      <c r="C111" s="11">
        <v>1.133676892</v>
      </c>
      <c r="D111" t="s">
        <v>36</v>
      </c>
    </row>
    <row r="112" spans="1:4" x14ac:dyDescent="0.25">
      <c r="A112">
        <v>2041</v>
      </c>
      <c r="B112" t="s">
        <v>12</v>
      </c>
      <c r="C112" s="11">
        <v>-21.152881097000002</v>
      </c>
      <c r="D112" t="s">
        <v>36</v>
      </c>
    </row>
    <row r="113" spans="1:4" x14ac:dyDescent="0.25">
      <c r="A113">
        <v>2041</v>
      </c>
      <c r="B113" t="s">
        <v>162</v>
      </c>
      <c r="C113" s="11">
        <v>0</v>
      </c>
      <c r="D113" t="s">
        <v>36</v>
      </c>
    </row>
    <row r="114" spans="1:4" x14ac:dyDescent="0.25">
      <c r="A114">
        <v>2041</v>
      </c>
      <c r="B114" t="s">
        <v>144</v>
      </c>
      <c r="C114" s="11">
        <v>0.248192107</v>
      </c>
      <c r="D114" t="s">
        <v>36</v>
      </c>
    </row>
    <row r="115" spans="1:4" x14ac:dyDescent="0.25">
      <c r="A115">
        <v>2041</v>
      </c>
      <c r="B115" t="s">
        <v>27</v>
      </c>
      <c r="C115" s="11">
        <v>1.4694593060000001</v>
      </c>
      <c r="D115" t="s">
        <v>36</v>
      </c>
    </row>
    <row r="116" spans="1:4" x14ac:dyDescent="0.25">
      <c r="A116">
        <v>2041</v>
      </c>
      <c r="B116" t="s">
        <v>168</v>
      </c>
      <c r="C116" s="11">
        <v>0.84862364700000004</v>
      </c>
      <c r="D116" t="s">
        <v>36</v>
      </c>
    </row>
    <row r="117" spans="1:4" x14ac:dyDescent="0.25">
      <c r="A117">
        <v>2042</v>
      </c>
      <c r="B117" t="s">
        <v>12</v>
      </c>
      <c r="C117" s="11">
        <v>-23.196940306999998</v>
      </c>
      <c r="D117" t="s">
        <v>36</v>
      </c>
    </row>
    <row r="118" spans="1:4" x14ac:dyDescent="0.25">
      <c r="A118">
        <v>2042</v>
      </c>
      <c r="B118" t="s">
        <v>162</v>
      </c>
      <c r="C118" s="11">
        <v>0</v>
      </c>
      <c r="D118" t="s">
        <v>36</v>
      </c>
    </row>
    <row r="119" spans="1:4" x14ac:dyDescent="0.25">
      <c r="A119">
        <v>2042</v>
      </c>
      <c r="B119" t="s">
        <v>144</v>
      </c>
      <c r="C119" s="11">
        <v>0.25734426399999999</v>
      </c>
      <c r="D119" t="s">
        <v>36</v>
      </c>
    </row>
    <row r="120" spans="1:4" x14ac:dyDescent="0.25">
      <c r="A120">
        <v>2042</v>
      </c>
      <c r="B120" t="s">
        <v>27</v>
      </c>
      <c r="C120" s="11">
        <v>1.608346593</v>
      </c>
      <c r="D120" t="s">
        <v>36</v>
      </c>
    </row>
    <row r="121" spans="1:4" x14ac:dyDescent="0.25">
      <c r="A121">
        <v>2042</v>
      </c>
      <c r="B121" t="s">
        <v>168</v>
      </c>
      <c r="C121" s="11">
        <v>0.91207660700000004</v>
      </c>
      <c r="D121" t="s">
        <v>36</v>
      </c>
    </row>
    <row r="122" spans="1:4" x14ac:dyDescent="0.25">
      <c r="A122">
        <v>2043</v>
      </c>
      <c r="B122" t="s">
        <v>12</v>
      </c>
      <c r="C122" s="11">
        <v>-25.305898899999999</v>
      </c>
      <c r="D122" t="s">
        <v>36</v>
      </c>
    </row>
    <row r="123" spans="1:4" x14ac:dyDescent="0.25">
      <c r="A123">
        <v>2043</v>
      </c>
      <c r="B123" t="s">
        <v>162</v>
      </c>
      <c r="C123" s="11">
        <v>0</v>
      </c>
      <c r="D123" t="s">
        <v>36</v>
      </c>
    </row>
    <row r="124" spans="1:4" x14ac:dyDescent="0.25">
      <c r="A124">
        <v>2043</v>
      </c>
      <c r="B124" t="s">
        <v>144</v>
      </c>
      <c r="C124" s="11">
        <v>0.26416658999999998</v>
      </c>
      <c r="D124" t="s">
        <v>36</v>
      </c>
    </row>
    <row r="125" spans="1:4" x14ac:dyDescent="0.25">
      <c r="A125">
        <v>2043</v>
      </c>
      <c r="B125" t="s">
        <v>27</v>
      </c>
      <c r="C125" s="11">
        <v>1.7233477619999999</v>
      </c>
      <c r="D125" t="s">
        <v>36</v>
      </c>
    </row>
    <row r="126" spans="1:4" x14ac:dyDescent="0.25">
      <c r="A126">
        <v>2043</v>
      </c>
      <c r="B126" t="s">
        <v>168</v>
      </c>
      <c r="C126" s="11">
        <v>0.92325566199999998</v>
      </c>
      <c r="D126" t="s">
        <v>36</v>
      </c>
    </row>
    <row r="127" spans="1:4" x14ac:dyDescent="0.25">
      <c r="A127">
        <v>2044</v>
      </c>
      <c r="B127" t="s">
        <v>12</v>
      </c>
      <c r="C127" s="11">
        <v>-27.515922417999999</v>
      </c>
      <c r="D127" t="s">
        <v>36</v>
      </c>
    </row>
    <row r="128" spans="1:4" x14ac:dyDescent="0.25">
      <c r="A128">
        <v>2044</v>
      </c>
      <c r="B128" t="s">
        <v>162</v>
      </c>
      <c r="C128" s="11">
        <v>0</v>
      </c>
      <c r="D128" t="s">
        <v>36</v>
      </c>
    </row>
    <row r="129" spans="1:4" x14ac:dyDescent="0.25">
      <c r="A129">
        <v>2044</v>
      </c>
      <c r="B129" t="s">
        <v>144</v>
      </c>
      <c r="C129" s="11">
        <v>0.26467555999999998</v>
      </c>
      <c r="D129" t="s">
        <v>36</v>
      </c>
    </row>
    <row r="130" spans="1:4" x14ac:dyDescent="0.25">
      <c r="A130">
        <v>2044</v>
      </c>
      <c r="B130" t="s">
        <v>27</v>
      </c>
      <c r="C130" s="11">
        <v>1.800819009</v>
      </c>
      <c r="D130" t="s">
        <v>36</v>
      </c>
    </row>
    <row r="131" spans="1:4" x14ac:dyDescent="0.25">
      <c r="A131">
        <v>2044</v>
      </c>
      <c r="B131" t="s">
        <v>168</v>
      </c>
      <c r="C131" s="11">
        <v>0.86824341199999999</v>
      </c>
      <c r="D131" t="s">
        <v>36</v>
      </c>
    </row>
    <row r="132" spans="1:4" x14ac:dyDescent="0.25">
      <c r="A132">
        <v>2045</v>
      </c>
      <c r="B132" t="s">
        <v>12</v>
      </c>
      <c r="C132" s="11">
        <v>-29.516988363999999</v>
      </c>
      <c r="D132" t="s">
        <v>36</v>
      </c>
    </row>
    <row r="133" spans="1:4" x14ac:dyDescent="0.25">
      <c r="A133">
        <v>2045</v>
      </c>
      <c r="B133" t="s">
        <v>162</v>
      </c>
      <c r="C133" s="11">
        <v>0</v>
      </c>
      <c r="D133" t="s">
        <v>36</v>
      </c>
    </row>
    <row r="134" spans="1:4" x14ac:dyDescent="0.25">
      <c r="A134">
        <v>2045</v>
      </c>
      <c r="B134" t="s">
        <v>144</v>
      </c>
      <c r="C134" s="11">
        <v>0.21519806499999999</v>
      </c>
      <c r="D134" t="s">
        <v>36</v>
      </c>
    </row>
    <row r="135" spans="1:4" x14ac:dyDescent="0.25">
      <c r="A135">
        <v>2045</v>
      </c>
      <c r="B135" t="s">
        <v>27</v>
      </c>
      <c r="C135" s="11">
        <v>1.88</v>
      </c>
      <c r="D135" t="s">
        <v>36</v>
      </c>
    </row>
    <row r="136" spans="1:4" x14ac:dyDescent="0.25">
      <c r="A136">
        <v>2045</v>
      </c>
      <c r="B136" t="s">
        <v>168</v>
      </c>
      <c r="C136" s="11">
        <v>0.62292299200000001</v>
      </c>
      <c r="D136" t="s">
        <v>36</v>
      </c>
    </row>
    <row r="137" spans="1:4" x14ac:dyDescent="0.25">
      <c r="A137">
        <v>2046</v>
      </c>
      <c r="B137" t="s">
        <v>12</v>
      </c>
      <c r="C137" s="11">
        <v>-31.747140336000001</v>
      </c>
      <c r="D137" t="s">
        <v>36</v>
      </c>
    </row>
    <row r="138" spans="1:4" x14ac:dyDescent="0.25">
      <c r="A138">
        <v>2046</v>
      </c>
      <c r="B138" t="s">
        <v>162</v>
      </c>
      <c r="C138" s="11">
        <v>0</v>
      </c>
      <c r="D138" t="s">
        <v>36</v>
      </c>
    </row>
    <row r="139" spans="1:4" x14ac:dyDescent="0.25">
      <c r="A139">
        <v>2046</v>
      </c>
      <c r="B139" t="s">
        <v>144</v>
      </c>
      <c r="C139" s="11">
        <v>0.27466633299999998</v>
      </c>
      <c r="D139" t="s">
        <v>36</v>
      </c>
    </row>
    <row r="140" spans="1:4" x14ac:dyDescent="0.25">
      <c r="A140">
        <v>2046</v>
      </c>
      <c r="B140" t="s">
        <v>27</v>
      </c>
      <c r="C140" s="11">
        <v>1.9903257839999999</v>
      </c>
      <c r="D140" t="s">
        <v>36</v>
      </c>
    </row>
    <row r="141" spans="1:4" x14ac:dyDescent="0.25">
      <c r="A141">
        <v>2046</v>
      </c>
      <c r="B141" t="s">
        <v>168</v>
      </c>
      <c r="C141" s="11">
        <v>1.0256116</v>
      </c>
      <c r="D141" t="s">
        <v>36</v>
      </c>
    </row>
    <row r="142" spans="1:4" x14ac:dyDescent="0.25">
      <c r="A142">
        <v>2047</v>
      </c>
      <c r="B142" t="s">
        <v>12</v>
      </c>
      <c r="C142" s="11">
        <v>-34.065539893</v>
      </c>
      <c r="D142" t="s">
        <v>36</v>
      </c>
    </row>
    <row r="143" spans="1:4" x14ac:dyDescent="0.25">
      <c r="A143">
        <v>2047</v>
      </c>
      <c r="B143" t="s">
        <v>162</v>
      </c>
      <c r="C143" s="11">
        <v>0</v>
      </c>
      <c r="D143" t="s">
        <v>36</v>
      </c>
    </row>
    <row r="144" spans="1:4" x14ac:dyDescent="0.25">
      <c r="A144">
        <v>2047</v>
      </c>
      <c r="B144" t="s">
        <v>144</v>
      </c>
      <c r="C144" s="11">
        <v>0.28256756599999999</v>
      </c>
      <c r="D144" t="s">
        <v>36</v>
      </c>
    </row>
    <row r="145" spans="1:4" x14ac:dyDescent="0.25">
      <c r="A145">
        <v>2047</v>
      </c>
      <c r="B145" t="s">
        <v>27</v>
      </c>
      <c r="C145" s="11">
        <v>2.112111767</v>
      </c>
      <c r="D145" t="s">
        <v>36</v>
      </c>
    </row>
    <row r="146" spans="1:4" x14ac:dyDescent="0.25">
      <c r="A146">
        <v>2047</v>
      </c>
      <c r="B146" t="s">
        <v>168</v>
      </c>
      <c r="C146" s="11">
        <v>1.323397052</v>
      </c>
      <c r="D146" t="s">
        <v>36</v>
      </c>
    </row>
    <row r="147" spans="1:4" x14ac:dyDescent="0.25">
      <c r="A147">
        <v>2048</v>
      </c>
      <c r="B147" t="s">
        <v>12</v>
      </c>
      <c r="C147" s="11">
        <v>-36.378929364999998</v>
      </c>
      <c r="D147" t="s">
        <v>36</v>
      </c>
    </row>
    <row r="148" spans="1:4" x14ac:dyDescent="0.25">
      <c r="A148">
        <v>2048</v>
      </c>
      <c r="B148" t="s">
        <v>162</v>
      </c>
      <c r="C148" s="11">
        <v>0</v>
      </c>
      <c r="D148" t="s">
        <v>36</v>
      </c>
    </row>
    <row r="149" spans="1:4" x14ac:dyDescent="0.25">
      <c r="A149">
        <v>2048</v>
      </c>
      <c r="B149" t="s">
        <v>144</v>
      </c>
      <c r="C149" s="11">
        <v>0.29357245100000001</v>
      </c>
      <c r="D149" t="s">
        <v>36</v>
      </c>
    </row>
    <row r="150" spans="1:4" x14ac:dyDescent="0.25">
      <c r="A150">
        <v>2048</v>
      </c>
      <c r="B150" t="s">
        <v>27</v>
      </c>
      <c r="C150" s="11">
        <v>2.245832563</v>
      </c>
      <c r="D150" t="s">
        <v>36</v>
      </c>
    </row>
    <row r="151" spans="1:4" x14ac:dyDescent="0.25">
      <c r="A151">
        <v>2048</v>
      </c>
      <c r="B151" t="s">
        <v>168</v>
      </c>
      <c r="C151" s="11">
        <v>1.6712257210000001</v>
      </c>
      <c r="D151" t="s">
        <v>36</v>
      </c>
    </row>
    <row r="152" spans="1:4" x14ac:dyDescent="0.25">
      <c r="A152">
        <v>2049</v>
      </c>
      <c r="B152" t="s">
        <v>12</v>
      </c>
      <c r="C152" s="11">
        <v>-38.687808265000001</v>
      </c>
      <c r="D152" t="s">
        <v>36</v>
      </c>
    </row>
    <row r="153" spans="1:4" x14ac:dyDescent="0.25">
      <c r="A153">
        <v>2049</v>
      </c>
      <c r="B153" t="s">
        <v>162</v>
      </c>
      <c r="C153" s="11">
        <v>0</v>
      </c>
      <c r="D153" t="s">
        <v>36</v>
      </c>
    </row>
    <row r="154" spans="1:4" x14ac:dyDescent="0.25">
      <c r="A154">
        <v>2049</v>
      </c>
      <c r="B154" t="s">
        <v>144</v>
      </c>
      <c r="C154" s="11">
        <v>0.31449355600000001</v>
      </c>
      <c r="D154" t="s">
        <v>36</v>
      </c>
    </row>
    <row r="155" spans="1:4" x14ac:dyDescent="0.25">
      <c r="A155">
        <v>2049</v>
      </c>
      <c r="B155" t="s">
        <v>27</v>
      </c>
      <c r="C155" s="11">
        <v>2.37546525</v>
      </c>
      <c r="D155" t="s">
        <v>36</v>
      </c>
    </row>
    <row r="156" spans="1:4" x14ac:dyDescent="0.25">
      <c r="A156">
        <v>2049</v>
      </c>
      <c r="B156" t="s">
        <v>168</v>
      </c>
      <c r="C156" s="11">
        <v>2.0422514870000001</v>
      </c>
      <c r="D156" t="s">
        <v>36</v>
      </c>
    </row>
    <row r="157" spans="1:4" x14ac:dyDescent="0.25">
      <c r="A157">
        <v>2050</v>
      </c>
      <c r="B157" t="s">
        <v>12</v>
      </c>
      <c r="C157" s="11">
        <v>-41.000658029999997</v>
      </c>
      <c r="D157" t="s">
        <v>36</v>
      </c>
    </row>
    <row r="158" spans="1:4" x14ac:dyDescent="0.25">
      <c r="A158">
        <v>2050</v>
      </c>
      <c r="B158" t="s">
        <v>162</v>
      </c>
      <c r="C158" s="11">
        <v>0</v>
      </c>
      <c r="D158" t="s">
        <v>36</v>
      </c>
    </row>
    <row r="159" spans="1:4" x14ac:dyDescent="0.25">
      <c r="A159">
        <v>2050</v>
      </c>
      <c r="B159" t="s">
        <v>144</v>
      </c>
      <c r="C159" s="11">
        <v>0.310776365</v>
      </c>
      <c r="D159" t="s">
        <v>36</v>
      </c>
    </row>
    <row r="160" spans="1:4" x14ac:dyDescent="0.25">
      <c r="A160">
        <v>2050</v>
      </c>
      <c r="B160" t="s">
        <v>27</v>
      </c>
      <c r="C160" s="11">
        <v>2.4500000000000002</v>
      </c>
      <c r="D160" t="s">
        <v>36</v>
      </c>
    </row>
    <row r="161" spans="1:4" x14ac:dyDescent="0.25">
      <c r="A161">
        <v>2050</v>
      </c>
      <c r="B161" t="s">
        <v>168</v>
      </c>
      <c r="C161" s="11">
        <v>2.187386128</v>
      </c>
      <c r="D161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44"/>
  <sheetViews>
    <sheetView workbookViewId="0"/>
  </sheetViews>
  <sheetFormatPr defaultColWidth="11.5703125" defaultRowHeight="15" x14ac:dyDescent="0.25"/>
  <sheetData>
    <row r="1" spans="1:4" x14ac:dyDescent="0.25">
      <c r="A1" s="15" t="s">
        <v>169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7</v>
      </c>
      <c r="C6" s="3" t="s">
        <v>4</v>
      </c>
      <c r="D6" s="3" t="s">
        <v>8</v>
      </c>
    </row>
    <row r="7" spans="1:4" x14ac:dyDescent="0.25">
      <c r="A7">
        <v>2005</v>
      </c>
      <c r="B7" s="10">
        <v>2.61239</v>
      </c>
      <c r="C7" t="s">
        <v>17</v>
      </c>
      <c r="D7" t="s">
        <v>170</v>
      </c>
    </row>
    <row r="8" spans="1:4" x14ac:dyDescent="0.25">
      <c r="A8">
        <v>2006</v>
      </c>
      <c r="B8" s="10">
        <v>2.78688</v>
      </c>
      <c r="C8" t="s">
        <v>17</v>
      </c>
      <c r="D8" t="s">
        <v>170</v>
      </c>
    </row>
    <row r="9" spans="1:4" x14ac:dyDescent="0.25">
      <c r="A9">
        <v>2007</v>
      </c>
      <c r="B9" s="10">
        <v>2.8862800000000002</v>
      </c>
      <c r="C9" t="s">
        <v>17</v>
      </c>
      <c r="D9" t="s">
        <v>170</v>
      </c>
    </row>
    <row r="10" spans="1:4" x14ac:dyDescent="0.25">
      <c r="A10">
        <v>2008</v>
      </c>
      <c r="B10" s="10">
        <v>2.8187199999999999</v>
      </c>
      <c r="C10" t="s">
        <v>17</v>
      </c>
      <c r="D10" t="s">
        <v>170</v>
      </c>
    </row>
    <row r="11" spans="1:4" x14ac:dyDescent="0.25">
      <c r="A11">
        <v>2009</v>
      </c>
      <c r="B11" s="10">
        <v>2.8550599999999999</v>
      </c>
      <c r="C11" t="s">
        <v>17</v>
      </c>
      <c r="D11" t="s">
        <v>170</v>
      </c>
    </row>
    <row r="12" spans="1:4" x14ac:dyDescent="0.25">
      <c r="A12">
        <v>2010</v>
      </c>
      <c r="B12" s="10">
        <v>2.9757199999999999</v>
      </c>
      <c r="C12" t="s">
        <v>17</v>
      </c>
      <c r="D12" t="s">
        <v>170</v>
      </c>
    </row>
    <row r="13" spans="1:4" x14ac:dyDescent="0.25">
      <c r="A13">
        <v>2011</v>
      </c>
      <c r="B13" s="10">
        <v>3.1438099999999998</v>
      </c>
      <c r="C13" t="s">
        <v>17</v>
      </c>
      <c r="D13" t="s">
        <v>170</v>
      </c>
    </row>
    <row r="14" spans="1:4" x14ac:dyDescent="0.25">
      <c r="A14">
        <v>2012</v>
      </c>
      <c r="B14" s="10">
        <v>3.3770799999999999</v>
      </c>
      <c r="C14" t="s">
        <v>17</v>
      </c>
      <c r="D14" t="s">
        <v>170</v>
      </c>
    </row>
    <row r="15" spans="1:4" x14ac:dyDescent="0.25">
      <c r="A15">
        <v>2013</v>
      </c>
      <c r="B15" s="10">
        <v>3.6175300000000004</v>
      </c>
      <c r="C15" t="s">
        <v>17</v>
      </c>
      <c r="D15" t="s">
        <v>170</v>
      </c>
    </row>
    <row r="16" spans="1:4" x14ac:dyDescent="0.25">
      <c r="A16">
        <v>2014</v>
      </c>
      <c r="B16" s="10">
        <v>3.8575599999999999</v>
      </c>
      <c r="C16" t="s">
        <v>17</v>
      </c>
      <c r="D16" t="s">
        <v>170</v>
      </c>
    </row>
    <row r="17" spans="1:4" x14ac:dyDescent="0.25">
      <c r="A17">
        <v>2015</v>
      </c>
      <c r="B17" s="10">
        <v>4.0332100000000004</v>
      </c>
      <c r="C17" t="s">
        <v>17</v>
      </c>
      <c r="D17" t="s">
        <v>170</v>
      </c>
    </row>
    <row r="18" spans="1:4" x14ac:dyDescent="0.25">
      <c r="A18">
        <v>2016</v>
      </c>
      <c r="B18" s="10">
        <v>3.9996468030000001</v>
      </c>
      <c r="C18" t="s">
        <v>17</v>
      </c>
      <c r="D18" t="s">
        <v>170</v>
      </c>
    </row>
    <row r="19" spans="1:4" x14ac:dyDescent="0.25">
      <c r="A19">
        <v>2017</v>
      </c>
      <c r="B19" s="10">
        <v>4.3674346310000001</v>
      </c>
      <c r="C19" t="s">
        <v>17</v>
      </c>
      <c r="D19" t="s">
        <v>170</v>
      </c>
    </row>
    <row r="20" spans="1:4" x14ac:dyDescent="0.25">
      <c r="A20">
        <v>2018</v>
      </c>
      <c r="B20" s="10">
        <v>4.7692781210000001</v>
      </c>
      <c r="C20" t="s">
        <v>17</v>
      </c>
      <c r="D20" t="s">
        <v>170</v>
      </c>
    </row>
    <row r="21" spans="1:4" x14ac:dyDescent="0.25">
      <c r="A21">
        <v>2019</v>
      </c>
      <c r="B21" s="10">
        <v>4.8899251990000003</v>
      </c>
      <c r="C21" t="s">
        <v>17</v>
      </c>
      <c r="D21" t="s">
        <v>170</v>
      </c>
    </row>
    <row r="22" spans="1:4" x14ac:dyDescent="0.25">
      <c r="A22">
        <v>2020</v>
      </c>
      <c r="B22" s="10">
        <v>4.6592876059999995</v>
      </c>
      <c r="C22" t="s">
        <v>17</v>
      </c>
      <c r="D22" t="s">
        <v>170</v>
      </c>
    </row>
    <row r="23" spans="1:4" x14ac:dyDescent="0.25">
      <c r="A23">
        <v>2021</v>
      </c>
      <c r="B23" s="10">
        <v>4.931267063</v>
      </c>
      <c r="C23" t="s">
        <v>17</v>
      </c>
      <c r="D23" t="s">
        <v>170</v>
      </c>
    </row>
    <row r="24" spans="1:4" x14ac:dyDescent="0.25">
      <c r="A24">
        <v>2022</v>
      </c>
      <c r="B24" s="10">
        <v>5.1459455060000003</v>
      </c>
      <c r="C24" t="s">
        <v>17</v>
      </c>
      <c r="D24" t="s">
        <v>170</v>
      </c>
    </row>
    <row r="25" spans="1:4" x14ac:dyDescent="0.25">
      <c r="A25">
        <v>2023</v>
      </c>
      <c r="B25" s="10">
        <v>5.4631110889999999</v>
      </c>
      <c r="C25" t="s">
        <v>17</v>
      </c>
      <c r="D25" t="s">
        <v>170</v>
      </c>
    </row>
    <row r="26" spans="1:4" x14ac:dyDescent="0.25">
      <c r="A26">
        <v>2024</v>
      </c>
      <c r="B26" s="10">
        <v>5.6536137179999999</v>
      </c>
      <c r="C26" t="s">
        <v>17</v>
      </c>
      <c r="D26" t="s">
        <v>170</v>
      </c>
    </row>
    <row r="27" spans="1:4" x14ac:dyDescent="0.25">
      <c r="A27">
        <v>2025</v>
      </c>
      <c r="B27" s="10">
        <v>5.8045051059999997</v>
      </c>
      <c r="C27" t="s">
        <v>17</v>
      </c>
      <c r="D27" t="s">
        <v>170</v>
      </c>
    </row>
    <row r="28" spans="1:4" x14ac:dyDescent="0.25">
      <c r="A28">
        <v>2026</v>
      </c>
      <c r="B28" s="10">
        <v>5.9057563309999992</v>
      </c>
      <c r="C28" t="s">
        <v>17</v>
      </c>
      <c r="D28" t="s">
        <v>170</v>
      </c>
    </row>
    <row r="29" spans="1:4" x14ac:dyDescent="0.25">
      <c r="A29">
        <v>2027</v>
      </c>
      <c r="B29" s="10">
        <v>5.9819938590000001</v>
      </c>
      <c r="C29" t="s">
        <v>17</v>
      </c>
      <c r="D29" t="s">
        <v>170</v>
      </c>
    </row>
    <row r="30" spans="1:4" x14ac:dyDescent="0.25">
      <c r="A30">
        <v>2028</v>
      </c>
      <c r="B30" s="10">
        <v>6.0580314409999998</v>
      </c>
      <c r="C30" t="s">
        <v>17</v>
      </c>
      <c r="D30" t="s">
        <v>170</v>
      </c>
    </row>
    <row r="31" spans="1:4" x14ac:dyDescent="0.25">
      <c r="A31">
        <v>2029</v>
      </c>
      <c r="B31" s="10">
        <v>6.2119101990000001</v>
      </c>
      <c r="C31" t="s">
        <v>17</v>
      </c>
      <c r="D31" t="s">
        <v>170</v>
      </c>
    </row>
    <row r="32" spans="1:4" x14ac:dyDescent="0.25">
      <c r="A32">
        <v>2030</v>
      </c>
      <c r="B32" s="10">
        <v>6.2861416069999994</v>
      </c>
      <c r="C32" t="s">
        <v>17</v>
      </c>
      <c r="D32" t="s">
        <v>170</v>
      </c>
    </row>
    <row r="33" spans="1:4" x14ac:dyDescent="0.25">
      <c r="A33">
        <v>2031</v>
      </c>
      <c r="B33" s="10">
        <v>6.3190136160000003</v>
      </c>
      <c r="C33" t="s">
        <v>17</v>
      </c>
      <c r="D33" t="s">
        <v>170</v>
      </c>
    </row>
    <row r="34" spans="1:4" x14ac:dyDescent="0.25">
      <c r="A34">
        <v>2032</v>
      </c>
      <c r="B34" s="10">
        <v>6.3315991089999999</v>
      </c>
      <c r="C34" t="s">
        <v>17</v>
      </c>
      <c r="D34" t="s">
        <v>170</v>
      </c>
    </row>
    <row r="35" spans="1:4" x14ac:dyDescent="0.25">
      <c r="A35">
        <v>2033</v>
      </c>
      <c r="B35" s="10">
        <v>6.410794278</v>
      </c>
      <c r="C35" t="s">
        <v>17</v>
      </c>
      <c r="D35" t="s">
        <v>170</v>
      </c>
    </row>
    <row r="36" spans="1:4" x14ac:dyDescent="0.25">
      <c r="A36">
        <v>2034</v>
      </c>
      <c r="B36" s="10">
        <v>6.4744677629999998</v>
      </c>
      <c r="C36" t="s">
        <v>17</v>
      </c>
      <c r="D36" t="s">
        <v>170</v>
      </c>
    </row>
    <row r="37" spans="1:4" x14ac:dyDescent="0.25">
      <c r="A37">
        <v>2035</v>
      </c>
      <c r="B37" s="10">
        <v>6.4996084220000006</v>
      </c>
      <c r="C37" t="s">
        <v>17</v>
      </c>
      <c r="D37" t="s">
        <v>170</v>
      </c>
    </row>
    <row r="38" spans="1:4" x14ac:dyDescent="0.25">
      <c r="A38">
        <v>2036</v>
      </c>
      <c r="B38" s="10">
        <v>6.499054342</v>
      </c>
      <c r="C38" t="s">
        <v>17</v>
      </c>
      <c r="D38" t="s">
        <v>170</v>
      </c>
    </row>
    <row r="39" spans="1:4" x14ac:dyDescent="0.25">
      <c r="A39">
        <v>2037</v>
      </c>
      <c r="B39" s="10">
        <v>6.4993819540000004</v>
      </c>
      <c r="C39" t="s">
        <v>17</v>
      </c>
      <c r="D39" t="s">
        <v>170</v>
      </c>
    </row>
    <row r="40" spans="1:4" x14ac:dyDescent="0.25">
      <c r="A40">
        <v>2038</v>
      </c>
      <c r="B40" s="10">
        <v>6.5020252250000006</v>
      </c>
      <c r="C40" t="s">
        <v>17</v>
      </c>
      <c r="D40" t="s">
        <v>170</v>
      </c>
    </row>
    <row r="41" spans="1:4" x14ac:dyDescent="0.25">
      <c r="A41">
        <v>2039</v>
      </c>
      <c r="B41" s="10">
        <v>6.4991594029999993</v>
      </c>
      <c r="C41" t="s">
        <v>17</v>
      </c>
      <c r="D41" t="s">
        <v>170</v>
      </c>
    </row>
    <row r="42" spans="1:4" x14ac:dyDescent="0.25">
      <c r="A42">
        <v>2040</v>
      </c>
      <c r="B42" s="10">
        <v>6.4960986329999999</v>
      </c>
      <c r="C42" t="s">
        <v>17</v>
      </c>
      <c r="D42" t="s">
        <v>170</v>
      </c>
    </row>
    <row r="43" spans="1:4" x14ac:dyDescent="0.25">
      <c r="A43">
        <v>2041</v>
      </c>
      <c r="B43" s="10">
        <v>6.4798929239999996</v>
      </c>
      <c r="C43" t="s">
        <v>17</v>
      </c>
      <c r="D43" t="s">
        <v>170</v>
      </c>
    </row>
    <row r="44" spans="1:4" x14ac:dyDescent="0.25">
      <c r="A44">
        <v>2042</v>
      </c>
      <c r="B44" s="10">
        <v>6.4508184899999996</v>
      </c>
      <c r="C44" t="s">
        <v>17</v>
      </c>
      <c r="D44" t="s">
        <v>170</v>
      </c>
    </row>
    <row r="45" spans="1:4" x14ac:dyDescent="0.25">
      <c r="A45">
        <v>2043</v>
      </c>
      <c r="B45" s="10">
        <v>6.4091592680000007</v>
      </c>
      <c r="C45" t="s">
        <v>17</v>
      </c>
      <c r="D45" t="s">
        <v>170</v>
      </c>
    </row>
    <row r="46" spans="1:4" x14ac:dyDescent="0.25">
      <c r="A46">
        <v>2044</v>
      </c>
      <c r="B46" s="10">
        <v>6.3830845529999998</v>
      </c>
      <c r="C46" t="s">
        <v>17</v>
      </c>
      <c r="D46" t="s">
        <v>170</v>
      </c>
    </row>
    <row r="47" spans="1:4" x14ac:dyDescent="0.25">
      <c r="A47">
        <v>2045</v>
      </c>
      <c r="B47" s="10">
        <v>6.345991648</v>
      </c>
      <c r="C47" t="s">
        <v>17</v>
      </c>
      <c r="D47" t="s">
        <v>170</v>
      </c>
    </row>
    <row r="48" spans="1:4" x14ac:dyDescent="0.25">
      <c r="A48">
        <v>2046</v>
      </c>
      <c r="B48" s="10">
        <v>6.3276335360000004</v>
      </c>
      <c r="C48" t="s">
        <v>17</v>
      </c>
      <c r="D48" t="s">
        <v>170</v>
      </c>
    </row>
    <row r="49" spans="1:4" x14ac:dyDescent="0.25">
      <c r="A49">
        <v>2047</v>
      </c>
      <c r="B49" s="10">
        <v>6.3108900050000001</v>
      </c>
      <c r="C49" t="s">
        <v>17</v>
      </c>
      <c r="D49" t="s">
        <v>170</v>
      </c>
    </row>
    <row r="50" spans="1:4" x14ac:dyDescent="0.25">
      <c r="A50">
        <v>2048</v>
      </c>
      <c r="B50" s="10">
        <v>6.293700372</v>
      </c>
      <c r="C50" t="s">
        <v>17</v>
      </c>
      <c r="D50" t="s">
        <v>170</v>
      </c>
    </row>
    <row r="51" spans="1:4" x14ac:dyDescent="0.25">
      <c r="A51">
        <v>2049</v>
      </c>
      <c r="B51" s="10">
        <v>6.2834814029999997</v>
      </c>
      <c r="C51" t="s">
        <v>17</v>
      </c>
      <c r="D51" t="s">
        <v>170</v>
      </c>
    </row>
    <row r="52" spans="1:4" x14ac:dyDescent="0.25">
      <c r="A52">
        <v>2050</v>
      </c>
      <c r="B52" s="10">
        <v>6.2601757899999999</v>
      </c>
      <c r="C52" t="s">
        <v>17</v>
      </c>
      <c r="D52" t="s">
        <v>170</v>
      </c>
    </row>
    <row r="53" spans="1:4" x14ac:dyDescent="0.25">
      <c r="A53">
        <v>2005</v>
      </c>
      <c r="B53" s="10">
        <v>2.61239</v>
      </c>
      <c r="C53" t="s">
        <v>16</v>
      </c>
      <c r="D53" t="s">
        <v>170</v>
      </c>
    </row>
    <row r="54" spans="1:4" x14ac:dyDescent="0.25">
      <c r="A54">
        <v>2006</v>
      </c>
      <c r="B54" s="10">
        <v>2.78688</v>
      </c>
      <c r="C54" t="s">
        <v>16</v>
      </c>
      <c r="D54" t="s">
        <v>170</v>
      </c>
    </row>
    <row r="55" spans="1:4" x14ac:dyDescent="0.25">
      <c r="A55">
        <v>2007</v>
      </c>
      <c r="B55" s="10">
        <v>2.8862800000000002</v>
      </c>
      <c r="C55" t="s">
        <v>16</v>
      </c>
      <c r="D55" t="s">
        <v>170</v>
      </c>
    </row>
    <row r="56" spans="1:4" x14ac:dyDescent="0.25">
      <c r="A56">
        <v>2008</v>
      </c>
      <c r="B56" s="10">
        <v>2.8187199999999999</v>
      </c>
      <c r="C56" t="s">
        <v>16</v>
      </c>
      <c r="D56" t="s">
        <v>170</v>
      </c>
    </row>
    <row r="57" spans="1:4" x14ac:dyDescent="0.25">
      <c r="A57">
        <v>2009</v>
      </c>
      <c r="B57" s="10">
        <v>2.8550599999999999</v>
      </c>
      <c r="C57" t="s">
        <v>16</v>
      </c>
      <c r="D57" t="s">
        <v>170</v>
      </c>
    </row>
    <row r="58" spans="1:4" x14ac:dyDescent="0.25">
      <c r="A58">
        <v>2010</v>
      </c>
      <c r="B58" s="10">
        <v>2.9757199999999999</v>
      </c>
      <c r="C58" t="s">
        <v>16</v>
      </c>
      <c r="D58" t="s">
        <v>170</v>
      </c>
    </row>
    <row r="59" spans="1:4" x14ac:dyDescent="0.25">
      <c r="A59">
        <v>2011</v>
      </c>
      <c r="B59" s="10">
        <v>3.1438099999999998</v>
      </c>
      <c r="C59" t="s">
        <v>16</v>
      </c>
      <c r="D59" t="s">
        <v>170</v>
      </c>
    </row>
    <row r="60" spans="1:4" x14ac:dyDescent="0.25">
      <c r="A60">
        <v>2012</v>
      </c>
      <c r="B60" s="10">
        <v>3.3770799999999999</v>
      </c>
      <c r="C60" t="s">
        <v>16</v>
      </c>
      <c r="D60" t="s">
        <v>170</v>
      </c>
    </row>
    <row r="61" spans="1:4" x14ac:dyDescent="0.25">
      <c r="A61">
        <v>2013</v>
      </c>
      <c r="B61" s="10">
        <v>3.6175300000000004</v>
      </c>
      <c r="C61" t="s">
        <v>16</v>
      </c>
      <c r="D61" t="s">
        <v>170</v>
      </c>
    </row>
    <row r="62" spans="1:4" x14ac:dyDescent="0.25">
      <c r="A62">
        <v>2014</v>
      </c>
      <c r="B62" s="10">
        <v>3.8575599999999999</v>
      </c>
      <c r="C62" t="s">
        <v>16</v>
      </c>
      <c r="D62" t="s">
        <v>170</v>
      </c>
    </row>
    <row r="63" spans="1:4" x14ac:dyDescent="0.25">
      <c r="A63">
        <v>2015</v>
      </c>
      <c r="B63" s="10">
        <v>4.0332100000000004</v>
      </c>
      <c r="C63" t="s">
        <v>16</v>
      </c>
      <c r="D63" t="s">
        <v>170</v>
      </c>
    </row>
    <row r="64" spans="1:4" x14ac:dyDescent="0.25">
      <c r="A64">
        <v>2016</v>
      </c>
      <c r="B64" s="10">
        <v>3.9996468030000001</v>
      </c>
      <c r="C64" t="s">
        <v>16</v>
      </c>
      <c r="D64" t="s">
        <v>170</v>
      </c>
    </row>
    <row r="65" spans="1:4" x14ac:dyDescent="0.25">
      <c r="A65">
        <v>2017</v>
      </c>
      <c r="B65" s="10">
        <v>4.3674346310000001</v>
      </c>
      <c r="C65" t="s">
        <v>16</v>
      </c>
      <c r="D65" t="s">
        <v>170</v>
      </c>
    </row>
    <row r="66" spans="1:4" x14ac:dyDescent="0.25">
      <c r="A66">
        <v>2018</v>
      </c>
      <c r="B66" s="10">
        <v>4.7692781210000001</v>
      </c>
      <c r="C66" t="s">
        <v>16</v>
      </c>
      <c r="D66" t="s">
        <v>170</v>
      </c>
    </row>
    <row r="67" spans="1:4" x14ac:dyDescent="0.25">
      <c r="A67">
        <v>2019</v>
      </c>
      <c r="B67" s="10">
        <v>4.8785179059999999</v>
      </c>
      <c r="C67" t="s">
        <v>16</v>
      </c>
      <c r="D67" t="s">
        <v>170</v>
      </c>
    </row>
    <row r="68" spans="1:4" x14ac:dyDescent="0.25">
      <c r="A68">
        <v>2020</v>
      </c>
      <c r="B68" s="10">
        <v>4.6592876059999995</v>
      </c>
      <c r="C68" t="s">
        <v>16</v>
      </c>
      <c r="D68" t="s">
        <v>170</v>
      </c>
    </row>
    <row r="69" spans="1:4" x14ac:dyDescent="0.25">
      <c r="A69">
        <v>2021</v>
      </c>
      <c r="B69" s="10">
        <v>4.931267063</v>
      </c>
      <c r="C69" t="s">
        <v>16</v>
      </c>
      <c r="D69" t="s">
        <v>170</v>
      </c>
    </row>
    <row r="70" spans="1:4" x14ac:dyDescent="0.25">
      <c r="A70">
        <v>2022</v>
      </c>
      <c r="B70" s="10">
        <v>5.1461542480000002</v>
      </c>
      <c r="C70" t="s">
        <v>16</v>
      </c>
      <c r="D70" t="s">
        <v>170</v>
      </c>
    </row>
    <row r="71" spans="1:4" x14ac:dyDescent="0.25">
      <c r="A71">
        <v>2023</v>
      </c>
      <c r="B71" s="10">
        <v>5.4617820039999998</v>
      </c>
      <c r="C71" t="s">
        <v>16</v>
      </c>
      <c r="D71" t="s">
        <v>170</v>
      </c>
    </row>
    <row r="72" spans="1:4" x14ac:dyDescent="0.25">
      <c r="A72">
        <v>2024</v>
      </c>
      <c r="B72" s="10">
        <v>5.6529466959999999</v>
      </c>
      <c r="C72" t="s">
        <v>16</v>
      </c>
      <c r="D72" t="s">
        <v>170</v>
      </c>
    </row>
    <row r="73" spans="1:4" x14ac:dyDescent="0.25">
      <c r="A73">
        <v>2025</v>
      </c>
      <c r="B73" s="10">
        <v>5.7484753360000003</v>
      </c>
      <c r="C73" t="s">
        <v>16</v>
      </c>
      <c r="D73" t="s">
        <v>170</v>
      </c>
    </row>
    <row r="74" spans="1:4" x14ac:dyDescent="0.25">
      <c r="A74">
        <v>2026</v>
      </c>
      <c r="B74" s="10">
        <v>5.8136373900000002</v>
      </c>
      <c r="C74" t="s">
        <v>16</v>
      </c>
      <c r="D74" t="s">
        <v>170</v>
      </c>
    </row>
    <row r="75" spans="1:4" x14ac:dyDescent="0.25">
      <c r="A75">
        <v>2027</v>
      </c>
      <c r="B75" s="10">
        <v>5.8967893819999997</v>
      </c>
      <c r="C75" t="s">
        <v>16</v>
      </c>
      <c r="D75" t="s">
        <v>170</v>
      </c>
    </row>
    <row r="76" spans="1:4" x14ac:dyDescent="0.25">
      <c r="A76">
        <v>2028</v>
      </c>
      <c r="B76" s="10">
        <v>5.9954720539999995</v>
      </c>
      <c r="C76" t="s">
        <v>16</v>
      </c>
      <c r="D76" t="s">
        <v>170</v>
      </c>
    </row>
    <row r="77" spans="1:4" x14ac:dyDescent="0.25">
      <c r="A77">
        <v>2029</v>
      </c>
      <c r="B77" s="10">
        <v>6.0664654200000001</v>
      </c>
      <c r="C77" t="s">
        <v>16</v>
      </c>
      <c r="D77" t="s">
        <v>170</v>
      </c>
    </row>
    <row r="78" spans="1:4" x14ac:dyDescent="0.25">
      <c r="A78">
        <v>2030</v>
      </c>
      <c r="B78" s="10">
        <v>6.060018801</v>
      </c>
      <c r="C78" t="s">
        <v>16</v>
      </c>
      <c r="D78" t="s">
        <v>170</v>
      </c>
    </row>
    <row r="79" spans="1:4" x14ac:dyDescent="0.25">
      <c r="A79">
        <v>2031</v>
      </c>
      <c r="B79" s="10">
        <v>6.0272266569999999</v>
      </c>
      <c r="C79" t="s">
        <v>16</v>
      </c>
      <c r="D79" t="s">
        <v>170</v>
      </c>
    </row>
    <row r="80" spans="1:4" x14ac:dyDescent="0.25">
      <c r="A80">
        <v>2032</v>
      </c>
      <c r="B80" s="10">
        <v>6.0028175670000001</v>
      </c>
      <c r="C80" t="s">
        <v>16</v>
      </c>
      <c r="D80" t="s">
        <v>170</v>
      </c>
    </row>
    <row r="81" spans="1:4" x14ac:dyDescent="0.25">
      <c r="A81">
        <v>2033</v>
      </c>
      <c r="B81" s="10">
        <v>5.9543946219999997</v>
      </c>
      <c r="C81" t="s">
        <v>16</v>
      </c>
      <c r="D81" t="s">
        <v>170</v>
      </c>
    </row>
    <row r="82" spans="1:4" x14ac:dyDescent="0.25">
      <c r="A82">
        <v>2034</v>
      </c>
      <c r="B82" s="10">
        <v>5.9085594419999996</v>
      </c>
      <c r="C82" t="s">
        <v>16</v>
      </c>
      <c r="D82" t="s">
        <v>170</v>
      </c>
    </row>
    <row r="83" spans="1:4" x14ac:dyDescent="0.25">
      <c r="A83">
        <v>2035</v>
      </c>
      <c r="B83" s="10">
        <v>5.8520072860000001</v>
      </c>
      <c r="C83" t="s">
        <v>16</v>
      </c>
      <c r="D83" t="s">
        <v>170</v>
      </c>
    </row>
    <row r="84" spans="1:4" x14ac:dyDescent="0.25">
      <c r="A84">
        <v>2036</v>
      </c>
      <c r="B84" s="10">
        <v>5.7189379259999997</v>
      </c>
      <c r="C84" t="s">
        <v>16</v>
      </c>
      <c r="D84" t="s">
        <v>170</v>
      </c>
    </row>
    <row r="85" spans="1:4" x14ac:dyDescent="0.25">
      <c r="A85">
        <v>2037</v>
      </c>
      <c r="B85" s="10">
        <v>5.5785945309999994</v>
      </c>
      <c r="C85" t="s">
        <v>16</v>
      </c>
      <c r="D85" t="s">
        <v>170</v>
      </c>
    </row>
    <row r="86" spans="1:4" x14ac:dyDescent="0.25">
      <c r="A86">
        <v>2038</v>
      </c>
      <c r="B86" s="10">
        <v>5.4566034200000004</v>
      </c>
      <c r="C86" t="s">
        <v>16</v>
      </c>
      <c r="D86" t="s">
        <v>170</v>
      </c>
    </row>
    <row r="87" spans="1:4" x14ac:dyDescent="0.25">
      <c r="A87">
        <v>2039</v>
      </c>
      <c r="B87" s="10">
        <v>5.3277888439999996</v>
      </c>
      <c r="C87" t="s">
        <v>16</v>
      </c>
      <c r="D87" t="s">
        <v>170</v>
      </c>
    </row>
    <row r="88" spans="1:4" x14ac:dyDescent="0.25">
      <c r="A88">
        <v>2040</v>
      </c>
      <c r="B88" s="10">
        <v>5.1974713210000001</v>
      </c>
      <c r="C88" t="s">
        <v>16</v>
      </c>
      <c r="D88" t="s">
        <v>170</v>
      </c>
    </row>
    <row r="89" spans="1:4" x14ac:dyDescent="0.25">
      <c r="A89">
        <v>2041</v>
      </c>
      <c r="B89" s="10">
        <v>5.0585942130000001</v>
      </c>
      <c r="C89" t="s">
        <v>16</v>
      </c>
      <c r="D89" t="s">
        <v>170</v>
      </c>
    </row>
    <row r="90" spans="1:4" x14ac:dyDescent="0.25">
      <c r="A90">
        <v>2042</v>
      </c>
      <c r="B90" s="10">
        <v>4.9114590520000005</v>
      </c>
      <c r="C90" t="s">
        <v>16</v>
      </c>
      <c r="D90" t="s">
        <v>170</v>
      </c>
    </row>
    <row r="91" spans="1:4" x14ac:dyDescent="0.25">
      <c r="A91">
        <v>2043</v>
      </c>
      <c r="B91" s="10">
        <v>4.7957387209999993</v>
      </c>
      <c r="C91" t="s">
        <v>16</v>
      </c>
      <c r="D91" t="s">
        <v>170</v>
      </c>
    </row>
    <row r="92" spans="1:4" x14ac:dyDescent="0.25">
      <c r="A92">
        <v>2044</v>
      </c>
      <c r="B92" s="10">
        <v>4.6872146080000006</v>
      </c>
      <c r="C92" t="s">
        <v>16</v>
      </c>
      <c r="D92" t="s">
        <v>170</v>
      </c>
    </row>
    <row r="93" spans="1:4" x14ac:dyDescent="0.25">
      <c r="A93">
        <v>2045</v>
      </c>
      <c r="B93" s="10">
        <v>4.5846771120000005</v>
      </c>
      <c r="C93" t="s">
        <v>16</v>
      </c>
      <c r="D93" t="s">
        <v>170</v>
      </c>
    </row>
    <row r="94" spans="1:4" x14ac:dyDescent="0.25">
      <c r="A94">
        <v>2046</v>
      </c>
      <c r="B94" s="10">
        <v>4.4896388720000004</v>
      </c>
      <c r="C94" t="s">
        <v>16</v>
      </c>
      <c r="D94" t="s">
        <v>170</v>
      </c>
    </row>
    <row r="95" spans="1:4" x14ac:dyDescent="0.25">
      <c r="A95">
        <v>2047</v>
      </c>
      <c r="B95" s="10">
        <v>4.3951960779999997</v>
      </c>
      <c r="C95" t="s">
        <v>16</v>
      </c>
      <c r="D95" t="s">
        <v>170</v>
      </c>
    </row>
    <row r="96" spans="1:4" x14ac:dyDescent="0.25">
      <c r="A96">
        <v>2048</v>
      </c>
      <c r="B96" s="10">
        <v>4.2869078700000003</v>
      </c>
      <c r="C96" t="s">
        <v>16</v>
      </c>
      <c r="D96" t="s">
        <v>170</v>
      </c>
    </row>
    <row r="97" spans="1:4" x14ac:dyDescent="0.25">
      <c r="A97">
        <v>2049</v>
      </c>
      <c r="B97" s="10">
        <v>4.1871506939999996</v>
      </c>
      <c r="C97" t="s">
        <v>16</v>
      </c>
      <c r="D97" t="s">
        <v>170</v>
      </c>
    </row>
    <row r="98" spans="1:4" x14ac:dyDescent="0.25">
      <c r="A98">
        <v>2050</v>
      </c>
      <c r="B98" s="10">
        <v>4.0817860709999998</v>
      </c>
      <c r="C98" t="s">
        <v>16</v>
      </c>
      <c r="D98" t="s">
        <v>170</v>
      </c>
    </row>
    <row r="99" spans="1:4" x14ac:dyDescent="0.25">
      <c r="A99">
        <v>2005</v>
      </c>
      <c r="B99" s="10">
        <v>2.61239</v>
      </c>
      <c r="C99" t="s">
        <v>9</v>
      </c>
      <c r="D99" t="s">
        <v>170</v>
      </c>
    </row>
    <row r="100" spans="1:4" x14ac:dyDescent="0.25">
      <c r="A100">
        <v>2006</v>
      </c>
      <c r="B100" s="10">
        <v>2.78688</v>
      </c>
      <c r="C100" t="s">
        <v>9</v>
      </c>
      <c r="D100" t="s">
        <v>170</v>
      </c>
    </row>
    <row r="101" spans="1:4" x14ac:dyDescent="0.25">
      <c r="A101">
        <v>2007</v>
      </c>
      <c r="B101" s="10">
        <v>2.8862800000000002</v>
      </c>
      <c r="C101" t="s">
        <v>9</v>
      </c>
      <c r="D101" t="s">
        <v>170</v>
      </c>
    </row>
    <row r="102" spans="1:4" x14ac:dyDescent="0.25">
      <c r="A102">
        <v>2008</v>
      </c>
      <c r="B102" s="10">
        <v>2.8187199999999999</v>
      </c>
      <c r="C102" t="s">
        <v>9</v>
      </c>
      <c r="D102" t="s">
        <v>170</v>
      </c>
    </row>
    <row r="103" spans="1:4" x14ac:dyDescent="0.25">
      <c r="A103">
        <v>2009</v>
      </c>
      <c r="B103" s="10">
        <v>2.8550599999999999</v>
      </c>
      <c r="C103" t="s">
        <v>9</v>
      </c>
      <c r="D103" t="s">
        <v>170</v>
      </c>
    </row>
    <row r="104" spans="1:4" x14ac:dyDescent="0.25">
      <c r="A104">
        <v>2010</v>
      </c>
      <c r="B104" s="10">
        <v>2.9757199999999999</v>
      </c>
      <c r="C104" t="s">
        <v>9</v>
      </c>
      <c r="D104" t="s">
        <v>170</v>
      </c>
    </row>
    <row r="105" spans="1:4" x14ac:dyDescent="0.25">
      <c r="A105">
        <v>2011</v>
      </c>
      <c r="B105" s="10">
        <v>3.1438099999999998</v>
      </c>
      <c r="C105" t="s">
        <v>9</v>
      </c>
      <c r="D105" t="s">
        <v>170</v>
      </c>
    </row>
    <row r="106" spans="1:4" x14ac:dyDescent="0.25">
      <c r="A106">
        <v>2012</v>
      </c>
      <c r="B106" s="10">
        <v>3.3770799999999999</v>
      </c>
      <c r="C106" t="s">
        <v>9</v>
      </c>
      <c r="D106" t="s">
        <v>170</v>
      </c>
    </row>
    <row r="107" spans="1:4" x14ac:dyDescent="0.25">
      <c r="A107">
        <v>2013</v>
      </c>
      <c r="B107" s="10">
        <v>3.6175300000000004</v>
      </c>
      <c r="C107" t="s">
        <v>9</v>
      </c>
      <c r="D107" t="s">
        <v>170</v>
      </c>
    </row>
    <row r="108" spans="1:4" x14ac:dyDescent="0.25">
      <c r="A108">
        <v>2014</v>
      </c>
      <c r="B108" s="10">
        <v>3.8575599999999999</v>
      </c>
      <c r="C108" t="s">
        <v>9</v>
      </c>
      <c r="D108" t="s">
        <v>170</v>
      </c>
    </row>
    <row r="109" spans="1:4" x14ac:dyDescent="0.25">
      <c r="A109">
        <v>2015</v>
      </c>
      <c r="B109" s="10">
        <v>4.0332100000000004</v>
      </c>
      <c r="C109" t="s">
        <v>9</v>
      </c>
      <c r="D109" t="s">
        <v>170</v>
      </c>
    </row>
    <row r="110" spans="1:4" x14ac:dyDescent="0.25">
      <c r="A110">
        <v>2016</v>
      </c>
      <c r="B110" s="10">
        <v>3.9996468030000001</v>
      </c>
      <c r="C110" t="s">
        <v>9</v>
      </c>
      <c r="D110" t="s">
        <v>170</v>
      </c>
    </row>
    <row r="111" spans="1:4" x14ac:dyDescent="0.25">
      <c r="A111">
        <v>2017</v>
      </c>
      <c r="B111" s="10">
        <v>4.3674346310000001</v>
      </c>
      <c r="C111" t="s">
        <v>9</v>
      </c>
      <c r="D111" t="s">
        <v>170</v>
      </c>
    </row>
    <row r="112" spans="1:4" x14ac:dyDescent="0.25">
      <c r="A112">
        <v>2018</v>
      </c>
      <c r="B112" s="10">
        <v>4.7692781210000001</v>
      </c>
      <c r="C112" t="s">
        <v>9</v>
      </c>
      <c r="D112" t="s">
        <v>170</v>
      </c>
    </row>
    <row r="113" spans="1:4" x14ac:dyDescent="0.25">
      <c r="A113">
        <v>2019</v>
      </c>
      <c r="B113" s="10">
        <v>4.8899251990000003</v>
      </c>
      <c r="C113" t="s">
        <v>9</v>
      </c>
      <c r="D113" t="s">
        <v>170</v>
      </c>
    </row>
    <row r="114" spans="1:4" x14ac:dyDescent="0.25">
      <c r="A114">
        <v>2020</v>
      </c>
      <c r="B114" s="10">
        <v>4.6592876059999995</v>
      </c>
      <c r="C114" t="s">
        <v>9</v>
      </c>
      <c r="D114" t="s">
        <v>170</v>
      </c>
    </row>
    <row r="115" spans="1:4" x14ac:dyDescent="0.25">
      <c r="A115">
        <v>2021</v>
      </c>
      <c r="B115" s="10">
        <v>4.931267063</v>
      </c>
      <c r="C115" t="s">
        <v>9</v>
      </c>
      <c r="D115" t="s">
        <v>170</v>
      </c>
    </row>
    <row r="116" spans="1:4" x14ac:dyDescent="0.25">
      <c r="A116">
        <v>2022</v>
      </c>
      <c r="B116" s="10">
        <v>5.1423338320000003</v>
      </c>
      <c r="C116" t="s">
        <v>9</v>
      </c>
      <c r="D116" t="s">
        <v>170</v>
      </c>
    </row>
    <row r="117" spans="1:4" x14ac:dyDescent="0.25">
      <c r="A117">
        <v>2023</v>
      </c>
      <c r="B117" s="10">
        <v>5.4578134509999998</v>
      </c>
      <c r="C117" t="s">
        <v>9</v>
      </c>
      <c r="D117" t="s">
        <v>170</v>
      </c>
    </row>
    <row r="118" spans="1:4" x14ac:dyDescent="0.25">
      <c r="A118">
        <v>2024</v>
      </c>
      <c r="B118" s="10">
        <v>5.6320320690000001</v>
      </c>
      <c r="C118" t="s">
        <v>9</v>
      </c>
      <c r="D118" t="s">
        <v>170</v>
      </c>
    </row>
    <row r="119" spans="1:4" x14ac:dyDescent="0.25">
      <c r="A119">
        <v>2025</v>
      </c>
      <c r="B119" s="10">
        <v>5.7142882820000001</v>
      </c>
      <c r="C119" t="s">
        <v>9</v>
      </c>
      <c r="D119" t="s">
        <v>170</v>
      </c>
    </row>
    <row r="120" spans="1:4" x14ac:dyDescent="0.25">
      <c r="A120">
        <v>2026</v>
      </c>
      <c r="B120" s="10">
        <v>5.7488342210000001</v>
      </c>
      <c r="C120" t="s">
        <v>9</v>
      </c>
      <c r="D120" t="s">
        <v>170</v>
      </c>
    </row>
    <row r="121" spans="1:4" x14ac:dyDescent="0.25">
      <c r="A121">
        <v>2027</v>
      </c>
      <c r="B121" s="10">
        <v>5.7419125919999994</v>
      </c>
      <c r="C121" t="s">
        <v>9</v>
      </c>
      <c r="D121" t="s">
        <v>170</v>
      </c>
    </row>
    <row r="122" spans="1:4" x14ac:dyDescent="0.25">
      <c r="A122">
        <v>2028</v>
      </c>
      <c r="B122" s="10">
        <v>5.687971707</v>
      </c>
      <c r="C122" t="s">
        <v>9</v>
      </c>
      <c r="D122" t="s">
        <v>170</v>
      </c>
    </row>
    <row r="123" spans="1:4" x14ac:dyDescent="0.25">
      <c r="A123">
        <v>2029</v>
      </c>
      <c r="B123" s="10">
        <v>5.6590841449999996</v>
      </c>
      <c r="C123" t="s">
        <v>9</v>
      </c>
      <c r="D123" t="s">
        <v>170</v>
      </c>
    </row>
    <row r="124" spans="1:4" x14ac:dyDescent="0.25">
      <c r="A124">
        <v>2030</v>
      </c>
      <c r="B124" s="10">
        <v>5.5923882110000003</v>
      </c>
      <c r="C124" t="s">
        <v>9</v>
      </c>
      <c r="D124" t="s">
        <v>170</v>
      </c>
    </row>
    <row r="125" spans="1:4" x14ac:dyDescent="0.25">
      <c r="A125">
        <v>2031</v>
      </c>
      <c r="B125" s="10">
        <v>5.3720275060000002</v>
      </c>
      <c r="C125" t="s">
        <v>9</v>
      </c>
      <c r="D125" t="s">
        <v>170</v>
      </c>
    </row>
    <row r="126" spans="1:4" x14ac:dyDescent="0.25">
      <c r="A126">
        <v>2032</v>
      </c>
      <c r="B126" s="10">
        <v>5.1954766379999997</v>
      </c>
      <c r="C126" t="s">
        <v>9</v>
      </c>
      <c r="D126" t="s">
        <v>170</v>
      </c>
    </row>
    <row r="127" spans="1:4" x14ac:dyDescent="0.25">
      <c r="A127">
        <v>2033</v>
      </c>
      <c r="B127" s="10">
        <v>4.8636868080000006</v>
      </c>
      <c r="C127" t="s">
        <v>9</v>
      </c>
      <c r="D127" t="s">
        <v>170</v>
      </c>
    </row>
    <row r="128" spans="1:4" x14ac:dyDescent="0.25">
      <c r="A128">
        <v>2034</v>
      </c>
      <c r="B128" s="10">
        <v>4.5172673430000003</v>
      </c>
      <c r="C128" t="s">
        <v>9</v>
      </c>
      <c r="D128" t="s">
        <v>170</v>
      </c>
    </row>
    <row r="129" spans="1:4" x14ac:dyDescent="0.25">
      <c r="A129">
        <v>2035</v>
      </c>
      <c r="B129" s="10">
        <v>4.1570048389999998</v>
      </c>
      <c r="C129" t="s">
        <v>9</v>
      </c>
      <c r="D129" t="s">
        <v>170</v>
      </c>
    </row>
    <row r="130" spans="1:4" x14ac:dyDescent="0.25">
      <c r="A130">
        <v>2036</v>
      </c>
      <c r="B130" s="10">
        <v>3.7951570329999997</v>
      </c>
      <c r="C130" t="s">
        <v>9</v>
      </c>
      <c r="D130" t="s">
        <v>170</v>
      </c>
    </row>
    <row r="131" spans="1:4" x14ac:dyDescent="0.25">
      <c r="A131">
        <v>2037</v>
      </c>
      <c r="B131" s="10">
        <v>3.5243907779999999</v>
      </c>
      <c r="C131" t="s">
        <v>9</v>
      </c>
      <c r="D131" t="s">
        <v>170</v>
      </c>
    </row>
    <row r="132" spans="1:4" x14ac:dyDescent="0.25">
      <c r="A132">
        <v>2038</v>
      </c>
      <c r="B132" s="10">
        <v>3.2591126180000001</v>
      </c>
      <c r="C132" t="s">
        <v>9</v>
      </c>
      <c r="D132" t="s">
        <v>170</v>
      </c>
    </row>
    <row r="133" spans="1:4" x14ac:dyDescent="0.25">
      <c r="A133">
        <v>2039</v>
      </c>
      <c r="B133" s="10">
        <v>3.0293964150000003</v>
      </c>
      <c r="C133" t="s">
        <v>9</v>
      </c>
      <c r="D133" t="s">
        <v>170</v>
      </c>
    </row>
    <row r="134" spans="1:4" x14ac:dyDescent="0.25">
      <c r="A134">
        <v>2040</v>
      </c>
      <c r="B134" s="10">
        <v>2.866299004</v>
      </c>
      <c r="C134" t="s">
        <v>9</v>
      </c>
      <c r="D134" t="s">
        <v>170</v>
      </c>
    </row>
    <row r="135" spans="1:4" x14ac:dyDescent="0.25">
      <c r="A135">
        <v>2041</v>
      </c>
      <c r="B135" s="10">
        <v>2.6978778170000002</v>
      </c>
      <c r="C135" t="s">
        <v>9</v>
      </c>
      <c r="D135" t="s">
        <v>170</v>
      </c>
    </row>
    <row r="136" spans="1:4" x14ac:dyDescent="0.25">
      <c r="A136">
        <v>2042</v>
      </c>
      <c r="B136" s="10">
        <v>2.5260274429999998</v>
      </c>
      <c r="C136" t="s">
        <v>9</v>
      </c>
      <c r="D136" t="s">
        <v>170</v>
      </c>
    </row>
    <row r="137" spans="1:4" x14ac:dyDescent="0.25">
      <c r="A137">
        <v>2043</v>
      </c>
      <c r="B137" s="10">
        <v>2.3521667080000004</v>
      </c>
      <c r="C137" t="s">
        <v>9</v>
      </c>
      <c r="D137" t="s">
        <v>170</v>
      </c>
    </row>
    <row r="138" spans="1:4" x14ac:dyDescent="0.25">
      <c r="A138">
        <v>2044</v>
      </c>
      <c r="B138" s="10">
        <v>2.1802857720000004</v>
      </c>
      <c r="C138" t="s">
        <v>9</v>
      </c>
      <c r="D138" t="s">
        <v>170</v>
      </c>
    </row>
    <row r="139" spans="1:4" x14ac:dyDescent="0.25">
      <c r="A139">
        <v>2045</v>
      </c>
      <c r="B139" s="10">
        <v>1.9808562320000001</v>
      </c>
      <c r="C139" t="s">
        <v>9</v>
      </c>
      <c r="D139" t="s">
        <v>170</v>
      </c>
    </row>
    <row r="140" spans="1:4" x14ac:dyDescent="0.25">
      <c r="A140">
        <v>2046</v>
      </c>
      <c r="B140" s="10">
        <v>1.8043774930000001</v>
      </c>
      <c r="C140" t="s">
        <v>9</v>
      </c>
      <c r="D140" t="s">
        <v>170</v>
      </c>
    </row>
    <row r="141" spans="1:4" x14ac:dyDescent="0.25">
      <c r="A141">
        <v>2047</v>
      </c>
      <c r="B141" s="10">
        <v>1.6953345340000001</v>
      </c>
      <c r="C141" t="s">
        <v>9</v>
      </c>
      <c r="D141" t="s">
        <v>170</v>
      </c>
    </row>
    <row r="142" spans="1:4" x14ac:dyDescent="0.25">
      <c r="A142">
        <v>2048</v>
      </c>
      <c r="B142" s="10">
        <v>1.5611511499999999</v>
      </c>
      <c r="C142" t="s">
        <v>9</v>
      </c>
      <c r="D142" t="s">
        <v>170</v>
      </c>
    </row>
    <row r="143" spans="1:4" x14ac:dyDescent="0.25">
      <c r="A143">
        <v>2049</v>
      </c>
      <c r="B143" s="10">
        <v>1.437511234</v>
      </c>
      <c r="C143" t="s">
        <v>9</v>
      </c>
      <c r="D143" t="s">
        <v>170</v>
      </c>
    </row>
    <row r="144" spans="1:4" x14ac:dyDescent="0.25">
      <c r="A144">
        <v>2050</v>
      </c>
      <c r="B144" s="10">
        <v>1.284112277</v>
      </c>
      <c r="C144" t="s">
        <v>9</v>
      </c>
      <c r="D144" t="s">
        <v>170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216"/>
  <sheetViews>
    <sheetView workbookViewId="0"/>
  </sheetViews>
  <sheetFormatPr defaultColWidth="11.5703125" defaultRowHeight="15" x14ac:dyDescent="0.25"/>
  <sheetData>
    <row r="1" spans="1:5" x14ac:dyDescent="0.25">
      <c r="A1" s="15" t="s">
        <v>171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16" t="s">
        <v>6</v>
      </c>
      <c r="B6" s="16" t="s">
        <v>4</v>
      </c>
      <c r="C6" s="16" t="s">
        <v>44</v>
      </c>
      <c r="D6" s="16" t="s">
        <v>7</v>
      </c>
      <c r="E6" s="16" t="s">
        <v>8</v>
      </c>
    </row>
    <row r="7" spans="1:5" x14ac:dyDescent="0.25">
      <c r="A7" s="16">
        <v>2016</v>
      </c>
      <c r="B7" s="16" t="s">
        <v>17</v>
      </c>
      <c r="C7" s="16" t="s">
        <v>172</v>
      </c>
      <c r="D7" s="16">
        <v>1.39</v>
      </c>
      <c r="E7" s="16" t="s">
        <v>173</v>
      </c>
    </row>
    <row r="8" spans="1:5" x14ac:dyDescent="0.25">
      <c r="A8" s="16">
        <v>2017</v>
      </c>
      <c r="B8" s="16" t="s">
        <v>17</v>
      </c>
      <c r="C8" s="16" t="s">
        <v>172</v>
      </c>
      <c r="D8" s="16">
        <v>1.54</v>
      </c>
      <c r="E8" s="16" t="s">
        <v>173</v>
      </c>
    </row>
    <row r="9" spans="1:5" x14ac:dyDescent="0.25">
      <c r="A9" s="16">
        <v>2018</v>
      </c>
      <c r="B9" s="16" t="s">
        <v>17</v>
      </c>
      <c r="C9" s="16" t="s">
        <v>172</v>
      </c>
      <c r="D9" s="16">
        <v>1.57</v>
      </c>
      <c r="E9" s="16" t="s">
        <v>173</v>
      </c>
    </row>
    <row r="10" spans="1:5" x14ac:dyDescent="0.25">
      <c r="A10" s="16">
        <v>2019</v>
      </c>
      <c r="B10" s="16" t="s">
        <v>17</v>
      </c>
      <c r="C10" s="16" t="s">
        <v>172</v>
      </c>
      <c r="D10" s="16">
        <v>1.55</v>
      </c>
      <c r="E10" s="16" t="s">
        <v>173</v>
      </c>
    </row>
    <row r="11" spans="1:5" x14ac:dyDescent="0.25">
      <c r="A11" s="16">
        <v>2020</v>
      </c>
      <c r="B11" s="16" t="s">
        <v>17</v>
      </c>
      <c r="C11" s="16" t="s">
        <v>172</v>
      </c>
      <c r="D11" s="16">
        <v>1.49</v>
      </c>
      <c r="E11" s="16" t="s">
        <v>173</v>
      </c>
    </row>
    <row r="12" spans="1:5" x14ac:dyDescent="0.25">
      <c r="A12" s="16">
        <v>2021</v>
      </c>
      <c r="B12" s="16" t="s">
        <v>17</v>
      </c>
      <c r="C12" s="16" t="s">
        <v>172</v>
      </c>
      <c r="D12" s="16">
        <v>1.66</v>
      </c>
      <c r="E12" s="16" t="s">
        <v>173</v>
      </c>
    </row>
    <row r="13" spans="1:5" x14ac:dyDescent="0.25">
      <c r="A13" s="16">
        <v>2022</v>
      </c>
      <c r="B13" s="16" t="s">
        <v>17</v>
      </c>
      <c r="C13" s="16" t="s">
        <v>172</v>
      </c>
      <c r="D13" s="16">
        <v>1.67</v>
      </c>
      <c r="E13" s="16" t="s">
        <v>173</v>
      </c>
    </row>
    <row r="14" spans="1:5" x14ac:dyDescent="0.25">
      <c r="A14" s="16">
        <v>2023</v>
      </c>
      <c r="B14" s="16" t="s">
        <v>17</v>
      </c>
      <c r="C14" s="16" t="s">
        <v>172</v>
      </c>
      <c r="D14" s="16">
        <v>1.76</v>
      </c>
      <c r="E14" s="16" t="s">
        <v>173</v>
      </c>
    </row>
    <row r="15" spans="1:5" x14ac:dyDescent="0.25">
      <c r="A15" s="16">
        <v>2024</v>
      </c>
      <c r="B15" s="16" t="s">
        <v>17</v>
      </c>
      <c r="C15" s="16" t="s">
        <v>172</v>
      </c>
      <c r="D15" s="16">
        <v>1.8</v>
      </c>
      <c r="E15" s="16" t="s">
        <v>173</v>
      </c>
    </row>
    <row r="16" spans="1:5" x14ac:dyDescent="0.25">
      <c r="A16" s="16">
        <v>2025</v>
      </c>
      <c r="B16" s="16" t="s">
        <v>17</v>
      </c>
      <c r="C16" s="16" t="s">
        <v>172</v>
      </c>
      <c r="D16" s="16">
        <v>1.85</v>
      </c>
      <c r="E16" s="16" t="s">
        <v>173</v>
      </c>
    </row>
    <row r="17" spans="1:5" x14ac:dyDescent="0.25">
      <c r="A17" s="16">
        <v>2026</v>
      </c>
      <c r="B17" s="16" t="s">
        <v>17</v>
      </c>
      <c r="C17" s="16" t="s">
        <v>172</v>
      </c>
      <c r="D17" s="16">
        <v>1.9</v>
      </c>
      <c r="E17" s="16" t="s">
        <v>173</v>
      </c>
    </row>
    <row r="18" spans="1:5" x14ac:dyDescent="0.25">
      <c r="A18" s="16">
        <v>2027</v>
      </c>
      <c r="B18" s="16" t="s">
        <v>17</v>
      </c>
      <c r="C18" s="16" t="s">
        <v>172</v>
      </c>
      <c r="D18" s="16">
        <v>1.94</v>
      </c>
      <c r="E18" s="16" t="s">
        <v>173</v>
      </c>
    </row>
    <row r="19" spans="1:5" x14ac:dyDescent="0.25">
      <c r="A19" s="16">
        <v>2028</v>
      </c>
      <c r="B19" s="16" t="s">
        <v>17</v>
      </c>
      <c r="C19" s="16" t="s">
        <v>172</v>
      </c>
      <c r="D19" s="16">
        <v>2</v>
      </c>
      <c r="E19" s="16" t="s">
        <v>173</v>
      </c>
    </row>
    <row r="20" spans="1:5" x14ac:dyDescent="0.25">
      <c r="A20" s="16">
        <v>2029</v>
      </c>
      <c r="B20" s="16" t="s">
        <v>17</v>
      </c>
      <c r="C20" s="16" t="s">
        <v>172</v>
      </c>
      <c r="D20" s="16">
        <v>2.0299999999999998</v>
      </c>
      <c r="E20" s="16" t="s">
        <v>173</v>
      </c>
    </row>
    <row r="21" spans="1:5" x14ac:dyDescent="0.25">
      <c r="A21" s="16">
        <v>2030</v>
      </c>
      <c r="B21" s="16" t="s">
        <v>17</v>
      </c>
      <c r="C21" s="16" t="s">
        <v>172</v>
      </c>
      <c r="D21" s="16">
        <v>2.0699999999999998</v>
      </c>
      <c r="E21" s="16" t="s">
        <v>173</v>
      </c>
    </row>
    <row r="22" spans="1:5" x14ac:dyDescent="0.25">
      <c r="A22" s="16">
        <v>2031</v>
      </c>
      <c r="B22" s="16" t="s">
        <v>17</v>
      </c>
      <c r="C22" s="16" t="s">
        <v>172</v>
      </c>
      <c r="D22" s="16">
        <v>2.08</v>
      </c>
      <c r="E22" s="16" t="s">
        <v>173</v>
      </c>
    </row>
    <row r="23" spans="1:5" x14ac:dyDescent="0.25">
      <c r="A23" s="16">
        <v>2032</v>
      </c>
      <c r="B23" s="16" t="s">
        <v>17</v>
      </c>
      <c r="C23" s="16" t="s">
        <v>172</v>
      </c>
      <c r="D23" s="16">
        <v>2.1</v>
      </c>
      <c r="E23" s="16" t="s">
        <v>173</v>
      </c>
    </row>
    <row r="24" spans="1:5" x14ac:dyDescent="0.25">
      <c r="A24" s="16">
        <v>2033</v>
      </c>
      <c r="B24" s="16" t="s">
        <v>17</v>
      </c>
      <c r="C24" s="16" t="s">
        <v>172</v>
      </c>
      <c r="D24" s="16">
        <v>2.16</v>
      </c>
      <c r="E24" s="16" t="s">
        <v>173</v>
      </c>
    </row>
    <row r="25" spans="1:5" x14ac:dyDescent="0.25">
      <c r="A25" s="16">
        <v>2034</v>
      </c>
      <c r="B25" s="16" t="s">
        <v>17</v>
      </c>
      <c r="C25" s="16" t="s">
        <v>172</v>
      </c>
      <c r="D25" s="16">
        <v>2.19</v>
      </c>
      <c r="E25" s="16" t="s">
        <v>173</v>
      </c>
    </row>
    <row r="26" spans="1:5" x14ac:dyDescent="0.25">
      <c r="A26" s="16">
        <v>2035</v>
      </c>
      <c r="B26" s="16" t="s">
        <v>17</v>
      </c>
      <c r="C26" s="16" t="s">
        <v>172</v>
      </c>
      <c r="D26" s="16">
        <v>2.2000000000000002</v>
      </c>
      <c r="E26" s="16" t="s">
        <v>173</v>
      </c>
    </row>
    <row r="27" spans="1:5" x14ac:dyDescent="0.25">
      <c r="A27" s="16">
        <v>2036</v>
      </c>
      <c r="B27" s="16" t="s">
        <v>17</v>
      </c>
      <c r="C27" s="16" t="s">
        <v>172</v>
      </c>
      <c r="D27" s="16">
        <v>2.19</v>
      </c>
      <c r="E27" s="16" t="s">
        <v>173</v>
      </c>
    </row>
    <row r="28" spans="1:5" x14ac:dyDescent="0.25">
      <c r="A28" s="16">
        <v>2037</v>
      </c>
      <c r="B28" s="16" t="s">
        <v>17</v>
      </c>
      <c r="C28" s="16" t="s">
        <v>172</v>
      </c>
      <c r="D28" s="16">
        <v>2.17</v>
      </c>
      <c r="E28" s="16" t="s">
        <v>173</v>
      </c>
    </row>
    <row r="29" spans="1:5" x14ac:dyDescent="0.25">
      <c r="A29" s="16">
        <v>2038</v>
      </c>
      <c r="B29" s="16" t="s">
        <v>17</v>
      </c>
      <c r="C29" s="16" t="s">
        <v>172</v>
      </c>
      <c r="D29" s="16">
        <v>2.16</v>
      </c>
      <c r="E29" s="16" t="s">
        <v>173</v>
      </c>
    </row>
    <row r="30" spans="1:5" x14ac:dyDescent="0.25">
      <c r="A30" s="16">
        <v>2039</v>
      </c>
      <c r="B30" s="16" t="s">
        <v>17</v>
      </c>
      <c r="C30" s="16" t="s">
        <v>172</v>
      </c>
      <c r="D30" s="16">
        <v>2.15</v>
      </c>
      <c r="E30" s="16" t="s">
        <v>173</v>
      </c>
    </row>
    <row r="31" spans="1:5" x14ac:dyDescent="0.25">
      <c r="A31" s="16">
        <v>2040</v>
      </c>
      <c r="B31" s="16" t="s">
        <v>17</v>
      </c>
      <c r="C31" s="16" t="s">
        <v>172</v>
      </c>
      <c r="D31" s="16">
        <v>2.14</v>
      </c>
      <c r="E31" s="16" t="s">
        <v>173</v>
      </c>
    </row>
    <row r="32" spans="1:5" x14ac:dyDescent="0.25">
      <c r="A32" s="16">
        <v>2041</v>
      </c>
      <c r="B32" s="16" t="s">
        <v>17</v>
      </c>
      <c r="C32" s="16" t="s">
        <v>172</v>
      </c>
      <c r="D32" s="16">
        <v>2.12</v>
      </c>
      <c r="E32" s="16" t="s">
        <v>173</v>
      </c>
    </row>
    <row r="33" spans="1:5" x14ac:dyDescent="0.25">
      <c r="A33" s="16">
        <v>2042</v>
      </c>
      <c r="B33" s="16" t="s">
        <v>17</v>
      </c>
      <c r="C33" s="16" t="s">
        <v>172</v>
      </c>
      <c r="D33" s="16">
        <v>2.1</v>
      </c>
      <c r="E33" s="16" t="s">
        <v>173</v>
      </c>
    </row>
    <row r="34" spans="1:5" x14ac:dyDescent="0.25">
      <c r="A34" s="16">
        <v>2043</v>
      </c>
      <c r="B34" s="16" t="s">
        <v>17</v>
      </c>
      <c r="C34" s="16" t="s">
        <v>172</v>
      </c>
      <c r="D34" s="16">
        <v>2.08</v>
      </c>
      <c r="E34" s="16" t="s">
        <v>173</v>
      </c>
    </row>
    <row r="35" spans="1:5" x14ac:dyDescent="0.25">
      <c r="A35" s="16">
        <v>2044</v>
      </c>
      <c r="B35" s="16" t="s">
        <v>17</v>
      </c>
      <c r="C35" s="16" t="s">
        <v>172</v>
      </c>
      <c r="D35" s="16">
        <v>2.06</v>
      </c>
      <c r="E35" s="16" t="s">
        <v>173</v>
      </c>
    </row>
    <row r="36" spans="1:5" x14ac:dyDescent="0.25">
      <c r="A36" s="16">
        <v>2045</v>
      </c>
      <c r="B36" s="16" t="s">
        <v>17</v>
      </c>
      <c r="C36" s="16" t="s">
        <v>172</v>
      </c>
      <c r="D36" s="16">
        <v>2.0299999999999998</v>
      </c>
      <c r="E36" s="16" t="s">
        <v>173</v>
      </c>
    </row>
    <row r="37" spans="1:5" x14ac:dyDescent="0.25">
      <c r="A37" s="16">
        <v>2046</v>
      </c>
      <c r="B37" s="16" t="s">
        <v>17</v>
      </c>
      <c r="C37" s="16" t="s">
        <v>172</v>
      </c>
      <c r="D37" s="16">
        <v>2.0099999999999998</v>
      </c>
      <c r="E37" s="16" t="s">
        <v>173</v>
      </c>
    </row>
    <row r="38" spans="1:5" x14ac:dyDescent="0.25">
      <c r="A38" s="16">
        <v>2047</v>
      </c>
      <c r="B38" s="16" t="s">
        <v>17</v>
      </c>
      <c r="C38" s="16" t="s">
        <v>172</v>
      </c>
      <c r="D38" s="16">
        <v>1.99</v>
      </c>
      <c r="E38" s="16" t="s">
        <v>173</v>
      </c>
    </row>
    <row r="39" spans="1:5" x14ac:dyDescent="0.25">
      <c r="A39" s="16">
        <v>2048</v>
      </c>
      <c r="B39" s="16" t="s">
        <v>17</v>
      </c>
      <c r="C39" s="16" t="s">
        <v>172</v>
      </c>
      <c r="D39" s="16">
        <v>1.99</v>
      </c>
      <c r="E39" s="16" t="s">
        <v>173</v>
      </c>
    </row>
    <row r="40" spans="1:5" x14ac:dyDescent="0.25">
      <c r="A40" s="16">
        <v>2049</v>
      </c>
      <c r="B40" s="16" t="s">
        <v>17</v>
      </c>
      <c r="C40" s="16" t="s">
        <v>172</v>
      </c>
      <c r="D40" s="16">
        <v>1.98</v>
      </c>
      <c r="E40" s="16" t="s">
        <v>173</v>
      </c>
    </row>
    <row r="41" spans="1:5" x14ac:dyDescent="0.25">
      <c r="A41" s="16">
        <v>2050</v>
      </c>
      <c r="B41" s="16" t="s">
        <v>17</v>
      </c>
      <c r="C41" s="16" t="s">
        <v>172</v>
      </c>
      <c r="D41" s="16">
        <v>1.97</v>
      </c>
      <c r="E41" s="16" t="s">
        <v>173</v>
      </c>
    </row>
    <row r="42" spans="1:5" x14ac:dyDescent="0.25">
      <c r="A42" s="16">
        <v>2016</v>
      </c>
      <c r="B42" s="16" t="s">
        <v>16</v>
      </c>
      <c r="C42" s="16" t="s">
        <v>172</v>
      </c>
      <c r="D42" s="16">
        <v>1.39</v>
      </c>
      <c r="E42" s="16" t="s">
        <v>173</v>
      </c>
    </row>
    <row r="43" spans="1:5" x14ac:dyDescent="0.25">
      <c r="A43" s="16">
        <v>2017</v>
      </c>
      <c r="B43" s="16" t="s">
        <v>16</v>
      </c>
      <c r="C43" s="16" t="s">
        <v>172</v>
      </c>
      <c r="D43" s="16">
        <v>1.54</v>
      </c>
      <c r="E43" s="16" t="s">
        <v>173</v>
      </c>
    </row>
    <row r="44" spans="1:5" x14ac:dyDescent="0.25">
      <c r="A44" s="16">
        <v>2018</v>
      </c>
      <c r="B44" s="16" t="s">
        <v>16</v>
      </c>
      <c r="C44" s="16" t="s">
        <v>172</v>
      </c>
      <c r="D44" s="16">
        <v>1.57</v>
      </c>
      <c r="E44" s="16" t="s">
        <v>173</v>
      </c>
    </row>
    <row r="45" spans="1:5" x14ac:dyDescent="0.25">
      <c r="A45" s="16">
        <v>2019</v>
      </c>
      <c r="B45" s="16" t="s">
        <v>16</v>
      </c>
      <c r="C45" s="16" t="s">
        <v>172</v>
      </c>
      <c r="D45" s="16">
        <v>1.55</v>
      </c>
      <c r="E45" s="16" t="s">
        <v>173</v>
      </c>
    </row>
    <row r="46" spans="1:5" x14ac:dyDescent="0.25">
      <c r="A46" s="16">
        <v>2020</v>
      </c>
      <c r="B46" s="16" t="s">
        <v>16</v>
      </c>
      <c r="C46" s="16" t="s">
        <v>172</v>
      </c>
      <c r="D46" s="16">
        <v>1.49</v>
      </c>
      <c r="E46" s="16" t="s">
        <v>173</v>
      </c>
    </row>
    <row r="47" spans="1:5" x14ac:dyDescent="0.25">
      <c r="A47" s="16">
        <v>2021</v>
      </c>
      <c r="B47" s="16" t="s">
        <v>16</v>
      </c>
      <c r="C47" s="16" t="s">
        <v>172</v>
      </c>
      <c r="D47" s="16">
        <v>1.66</v>
      </c>
      <c r="E47" s="16" t="s">
        <v>173</v>
      </c>
    </row>
    <row r="48" spans="1:5" x14ac:dyDescent="0.25">
      <c r="A48" s="16">
        <v>2022</v>
      </c>
      <c r="B48" s="16" t="s">
        <v>16</v>
      </c>
      <c r="C48" s="16" t="s">
        <v>172</v>
      </c>
      <c r="D48" s="16">
        <v>1.67</v>
      </c>
      <c r="E48" s="16" t="s">
        <v>173</v>
      </c>
    </row>
    <row r="49" spans="1:5" x14ac:dyDescent="0.25">
      <c r="A49" s="16">
        <v>2023</v>
      </c>
      <c r="B49" s="16" t="s">
        <v>16</v>
      </c>
      <c r="C49" s="16" t="s">
        <v>172</v>
      </c>
      <c r="D49" s="16">
        <v>1.76</v>
      </c>
      <c r="E49" s="16" t="s">
        <v>173</v>
      </c>
    </row>
    <row r="50" spans="1:5" x14ac:dyDescent="0.25">
      <c r="A50" s="16">
        <v>2024</v>
      </c>
      <c r="B50" s="16" t="s">
        <v>16</v>
      </c>
      <c r="C50" s="16" t="s">
        <v>172</v>
      </c>
      <c r="D50" s="16">
        <v>1.8</v>
      </c>
      <c r="E50" s="16" t="s">
        <v>173</v>
      </c>
    </row>
    <row r="51" spans="1:5" x14ac:dyDescent="0.25">
      <c r="A51" s="16">
        <v>2025</v>
      </c>
      <c r="B51" s="16" t="s">
        <v>16</v>
      </c>
      <c r="C51" s="16" t="s">
        <v>172</v>
      </c>
      <c r="D51" s="16">
        <v>1.82</v>
      </c>
      <c r="E51" s="16" t="s">
        <v>173</v>
      </c>
    </row>
    <row r="52" spans="1:5" x14ac:dyDescent="0.25">
      <c r="A52" s="16">
        <v>2026</v>
      </c>
      <c r="B52" s="16" t="s">
        <v>16</v>
      </c>
      <c r="C52" s="16" t="s">
        <v>172</v>
      </c>
      <c r="D52" s="16">
        <v>1.85</v>
      </c>
      <c r="E52" s="16" t="s">
        <v>173</v>
      </c>
    </row>
    <row r="53" spans="1:5" x14ac:dyDescent="0.25">
      <c r="A53" s="16">
        <v>2027</v>
      </c>
      <c r="B53" s="16" t="s">
        <v>16</v>
      </c>
      <c r="C53" s="16" t="s">
        <v>172</v>
      </c>
      <c r="D53" s="16">
        <v>1.93</v>
      </c>
      <c r="E53" s="16" t="s">
        <v>173</v>
      </c>
    </row>
    <row r="54" spans="1:5" x14ac:dyDescent="0.25">
      <c r="A54" s="16">
        <v>2028</v>
      </c>
      <c r="B54" s="16" t="s">
        <v>16</v>
      </c>
      <c r="C54" s="16" t="s">
        <v>172</v>
      </c>
      <c r="D54" s="16">
        <v>1.97</v>
      </c>
      <c r="E54" s="16" t="s">
        <v>173</v>
      </c>
    </row>
    <row r="55" spans="1:5" x14ac:dyDescent="0.25">
      <c r="A55" s="16">
        <v>2029</v>
      </c>
      <c r="B55" s="16" t="s">
        <v>16</v>
      </c>
      <c r="C55" s="16" t="s">
        <v>172</v>
      </c>
      <c r="D55" s="16">
        <v>2</v>
      </c>
      <c r="E55" s="16" t="s">
        <v>173</v>
      </c>
    </row>
    <row r="56" spans="1:5" x14ac:dyDescent="0.25">
      <c r="A56" s="16">
        <v>2030</v>
      </c>
      <c r="B56" s="16" t="s">
        <v>16</v>
      </c>
      <c r="C56" s="16" t="s">
        <v>172</v>
      </c>
      <c r="D56" s="16">
        <v>2</v>
      </c>
      <c r="E56" s="16" t="s">
        <v>173</v>
      </c>
    </row>
    <row r="57" spans="1:5" x14ac:dyDescent="0.25">
      <c r="A57" s="16">
        <v>2031</v>
      </c>
      <c r="B57" s="16" t="s">
        <v>16</v>
      </c>
      <c r="C57" s="16" t="s">
        <v>172</v>
      </c>
      <c r="D57" s="16">
        <v>1.98</v>
      </c>
      <c r="E57" s="16" t="s">
        <v>173</v>
      </c>
    </row>
    <row r="58" spans="1:5" x14ac:dyDescent="0.25">
      <c r="A58" s="16">
        <v>2032</v>
      </c>
      <c r="B58" s="16" t="s">
        <v>16</v>
      </c>
      <c r="C58" s="16" t="s">
        <v>172</v>
      </c>
      <c r="D58" s="16">
        <v>1.99</v>
      </c>
      <c r="E58" s="16" t="s">
        <v>173</v>
      </c>
    </row>
    <row r="59" spans="1:5" x14ac:dyDescent="0.25">
      <c r="A59" s="16">
        <v>2033</v>
      </c>
      <c r="B59" s="16" t="s">
        <v>16</v>
      </c>
      <c r="C59" s="16" t="s">
        <v>172</v>
      </c>
      <c r="D59" s="16">
        <v>1.97</v>
      </c>
      <c r="E59" s="16" t="s">
        <v>173</v>
      </c>
    </row>
    <row r="60" spans="1:5" x14ac:dyDescent="0.25">
      <c r="A60" s="16">
        <v>2034</v>
      </c>
      <c r="B60" s="16" t="s">
        <v>16</v>
      </c>
      <c r="C60" s="16" t="s">
        <v>172</v>
      </c>
      <c r="D60" s="16">
        <v>1.94</v>
      </c>
      <c r="E60" s="16" t="s">
        <v>173</v>
      </c>
    </row>
    <row r="61" spans="1:5" x14ac:dyDescent="0.25">
      <c r="A61" s="16">
        <v>2035</v>
      </c>
      <c r="B61" s="16" t="s">
        <v>16</v>
      </c>
      <c r="C61" s="16" t="s">
        <v>172</v>
      </c>
      <c r="D61" s="16">
        <v>1.95</v>
      </c>
      <c r="E61" s="16" t="s">
        <v>173</v>
      </c>
    </row>
    <row r="62" spans="1:5" x14ac:dyDescent="0.25">
      <c r="A62" s="16">
        <v>2036</v>
      </c>
      <c r="B62" s="16" t="s">
        <v>16</v>
      </c>
      <c r="C62" s="16" t="s">
        <v>172</v>
      </c>
      <c r="D62" s="16">
        <v>1.91</v>
      </c>
      <c r="E62" s="16" t="s">
        <v>173</v>
      </c>
    </row>
    <row r="63" spans="1:5" x14ac:dyDescent="0.25">
      <c r="A63" s="16">
        <v>2037</v>
      </c>
      <c r="B63" s="16" t="s">
        <v>16</v>
      </c>
      <c r="C63" s="16" t="s">
        <v>172</v>
      </c>
      <c r="D63" s="16">
        <v>1.87</v>
      </c>
      <c r="E63" s="16" t="s">
        <v>173</v>
      </c>
    </row>
    <row r="64" spans="1:5" x14ac:dyDescent="0.25">
      <c r="A64" s="16">
        <v>2038</v>
      </c>
      <c r="B64" s="16" t="s">
        <v>16</v>
      </c>
      <c r="C64" s="16" t="s">
        <v>172</v>
      </c>
      <c r="D64" s="16">
        <v>1.82</v>
      </c>
      <c r="E64" s="16" t="s">
        <v>173</v>
      </c>
    </row>
    <row r="65" spans="1:5" x14ac:dyDescent="0.25">
      <c r="A65" s="16">
        <v>2039</v>
      </c>
      <c r="B65" s="16" t="s">
        <v>16</v>
      </c>
      <c r="C65" s="16" t="s">
        <v>172</v>
      </c>
      <c r="D65" s="16">
        <v>1.77</v>
      </c>
      <c r="E65" s="16" t="s">
        <v>173</v>
      </c>
    </row>
    <row r="66" spans="1:5" x14ac:dyDescent="0.25">
      <c r="A66" s="16">
        <v>2040</v>
      </c>
      <c r="B66" s="16" t="s">
        <v>16</v>
      </c>
      <c r="C66" s="16" t="s">
        <v>172</v>
      </c>
      <c r="D66" s="16">
        <v>1.72</v>
      </c>
      <c r="E66" s="16" t="s">
        <v>173</v>
      </c>
    </row>
    <row r="67" spans="1:5" x14ac:dyDescent="0.25">
      <c r="A67" s="16">
        <v>2041</v>
      </c>
      <c r="B67" s="16" t="s">
        <v>16</v>
      </c>
      <c r="C67" s="16" t="s">
        <v>172</v>
      </c>
      <c r="D67" s="16">
        <v>1.66</v>
      </c>
      <c r="E67" s="16" t="s">
        <v>173</v>
      </c>
    </row>
    <row r="68" spans="1:5" x14ac:dyDescent="0.25">
      <c r="A68" s="16">
        <v>2042</v>
      </c>
      <c r="B68" s="16" t="s">
        <v>16</v>
      </c>
      <c r="C68" s="16" t="s">
        <v>172</v>
      </c>
      <c r="D68" s="16">
        <v>1.6</v>
      </c>
      <c r="E68" s="16" t="s">
        <v>173</v>
      </c>
    </row>
    <row r="69" spans="1:5" x14ac:dyDescent="0.25">
      <c r="A69" s="16">
        <v>2043</v>
      </c>
      <c r="B69" s="16" t="s">
        <v>16</v>
      </c>
      <c r="C69" s="16" t="s">
        <v>172</v>
      </c>
      <c r="D69" s="16">
        <v>1.54</v>
      </c>
      <c r="E69" s="16" t="s">
        <v>173</v>
      </c>
    </row>
    <row r="70" spans="1:5" x14ac:dyDescent="0.25">
      <c r="A70" s="16">
        <v>2044</v>
      </c>
      <c r="B70" s="16" t="s">
        <v>16</v>
      </c>
      <c r="C70" s="16" t="s">
        <v>172</v>
      </c>
      <c r="D70" s="16">
        <v>1.48</v>
      </c>
      <c r="E70" s="16" t="s">
        <v>173</v>
      </c>
    </row>
    <row r="71" spans="1:5" x14ac:dyDescent="0.25">
      <c r="A71" s="16">
        <v>2045</v>
      </c>
      <c r="B71" s="16" t="s">
        <v>16</v>
      </c>
      <c r="C71" s="16" t="s">
        <v>172</v>
      </c>
      <c r="D71" s="16">
        <v>1.43</v>
      </c>
      <c r="E71" s="16" t="s">
        <v>173</v>
      </c>
    </row>
    <row r="72" spans="1:5" x14ac:dyDescent="0.25">
      <c r="A72" s="16">
        <v>2046</v>
      </c>
      <c r="B72" s="16" t="s">
        <v>16</v>
      </c>
      <c r="C72" s="16" t="s">
        <v>172</v>
      </c>
      <c r="D72" s="16">
        <v>1.38</v>
      </c>
      <c r="E72" s="16" t="s">
        <v>173</v>
      </c>
    </row>
    <row r="73" spans="1:5" x14ac:dyDescent="0.25">
      <c r="A73" s="16">
        <v>2047</v>
      </c>
      <c r="B73" s="16" t="s">
        <v>16</v>
      </c>
      <c r="C73" s="16" t="s">
        <v>172</v>
      </c>
      <c r="D73" s="16">
        <v>1.34</v>
      </c>
      <c r="E73" s="16" t="s">
        <v>173</v>
      </c>
    </row>
    <row r="74" spans="1:5" x14ac:dyDescent="0.25">
      <c r="A74" s="16">
        <v>2048</v>
      </c>
      <c r="B74" s="16" t="s">
        <v>16</v>
      </c>
      <c r="C74" s="16" t="s">
        <v>172</v>
      </c>
      <c r="D74" s="16">
        <v>1.29</v>
      </c>
      <c r="E74" s="16" t="s">
        <v>173</v>
      </c>
    </row>
    <row r="75" spans="1:5" x14ac:dyDescent="0.25">
      <c r="A75" s="16">
        <v>2049</v>
      </c>
      <c r="B75" s="16" t="s">
        <v>16</v>
      </c>
      <c r="C75" s="16" t="s">
        <v>172</v>
      </c>
      <c r="D75" s="16">
        <v>1.24</v>
      </c>
      <c r="E75" s="16" t="s">
        <v>173</v>
      </c>
    </row>
    <row r="76" spans="1:5" x14ac:dyDescent="0.25">
      <c r="A76" s="16">
        <v>2050</v>
      </c>
      <c r="B76" s="16" t="s">
        <v>16</v>
      </c>
      <c r="C76" s="16" t="s">
        <v>172</v>
      </c>
      <c r="D76" s="16">
        <v>1.19</v>
      </c>
      <c r="E76" s="16" t="s">
        <v>173</v>
      </c>
    </row>
    <row r="77" spans="1:5" x14ac:dyDescent="0.25">
      <c r="A77" s="16">
        <v>2016</v>
      </c>
      <c r="B77" s="16" t="s">
        <v>9</v>
      </c>
      <c r="C77" s="16" t="s">
        <v>172</v>
      </c>
      <c r="D77" s="16">
        <v>1.39</v>
      </c>
      <c r="E77" s="16" t="s">
        <v>173</v>
      </c>
    </row>
    <row r="78" spans="1:5" x14ac:dyDescent="0.25">
      <c r="A78" s="16">
        <v>2017</v>
      </c>
      <c r="B78" s="16" t="s">
        <v>9</v>
      </c>
      <c r="C78" s="16" t="s">
        <v>172</v>
      </c>
      <c r="D78" s="16">
        <v>1.54</v>
      </c>
      <c r="E78" s="16" t="s">
        <v>173</v>
      </c>
    </row>
    <row r="79" spans="1:5" x14ac:dyDescent="0.25">
      <c r="A79" s="16">
        <v>2018</v>
      </c>
      <c r="B79" s="16" t="s">
        <v>9</v>
      </c>
      <c r="C79" s="16" t="s">
        <v>172</v>
      </c>
      <c r="D79" s="16">
        <v>1.57</v>
      </c>
      <c r="E79" s="16" t="s">
        <v>173</v>
      </c>
    </row>
    <row r="80" spans="1:5" x14ac:dyDescent="0.25">
      <c r="A80" s="16">
        <v>2019</v>
      </c>
      <c r="B80" s="16" t="s">
        <v>9</v>
      </c>
      <c r="C80" s="16" t="s">
        <v>172</v>
      </c>
      <c r="D80" s="16">
        <v>1.55</v>
      </c>
      <c r="E80" s="16" t="s">
        <v>173</v>
      </c>
    </row>
    <row r="81" spans="1:5" x14ac:dyDescent="0.25">
      <c r="A81" s="16">
        <v>2020</v>
      </c>
      <c r="B81" s="16" t="s">
        <v>9</v>
      </c>
      <c r="C81" s="16" t="s">
        <v>172</v>
      </c>
      <c r="D81" s="16">
        <v>1.49</v>
      </c>
      <c r="E81" s="16" t="s">
        <v>173</v>
      </c>
    </row>
    <row r="82" spans="1:5" x14ac:dyDescent="0.25">
      <c r="A82" s="16">
        <v>2021</v>
      </c>
      <c r="B82" s="16" t="s">
        <v>9</v>
      </c>
      <c r="C82" s="16" t="s">
        <v>172</v>
      </c>
      <c r="D82" s="16">
        <v>1.66</v>
      </c>
      <c r="E82" s="16" t="s">
        <v>173</v>
      </c>
    </row>
    <row r="83" spans="1:5" x14ac:dyDescent="0.25">
      <c r="A83" s="16">
        <v>2022</v>
      </c>
      <c r="B83" s="16" t="s">
        <v>9</v>
      </c>
      <c r="C83" s="16" t="s">
        <v>172</v>
      </c>
      <c r="D83" s="16">
        <v>1.67</v>
      </c>
      <c r="E83" s="16" t="s">
        <v>173</v>
      </c>
    </row>
    <row r="84" spans="1:5" x14ac:dyDescent="0.25">
      <c r="A84" s="16">
        <v>2023</v>
      </c>
      <c r="B84" s="16" t="s">
        <v>9</v>
      </c>
      <c r="C84" s="16" t="s">
        <v>172</v>
      </c>
      <c r="D84" s="16">
        <v>1.76</v>
      </c>
      <c r="E84" s="16" t="s">
        <v>173</v>
      </c>
    </row>
    <row r="85" spans="1:5" x14ac:dyDescent="0.25">
      <c r="A85" s="16">
        <v>2024</v>
      </c>
      <c r="B85" s="16" t="s">
        <v>9</v>
      </c>
      <c r="C85" s="16" t="s">
        <v>172</v>
      </c>
      <c r="D85" s="16">
        <v>1.79</v>
      </c>
      <c r="E85" s="16" t="s">
        <v>173</v>
      </c>
    </row>
    <row r="86" spans="1:5" x14ac:dyDescent="0.25">
      <c r="A86" s="16">
        <v>2025</v>
      </c>
      <c r="B86" s="16" t="s">
        <v>9</v>
      </c>
      <c r="C86" s="16" t="s">
        <v>172</v>
      </c>
      <c r="D86" s="16">
        <v>1.81</v>
      </c>
      <c r="E86" s="16" t="s">
        <v>173</v>
      </c>
    </row>
    <row r="87" spans="1:5" x14ac:dyDescent="0.25">
      <c r="A87" s="16">
        <v>2026</v>
      </c>
      <c r="B87" s="16" t="s">
        <v>9</v>
      </c>
      <c r="C87" s="16" t="s">
        <v>172</v>
      </c>
      <c r="D87" s="16">
        <v>1.84</v>
      </c>
      <c r="E87" s="16" t="s">
        <v>173</v>
      </c>
    </row>
    <row r="88" spans="1:5" x14ac:dyDescent="0.25">
      <c r="A88" s="16">
        <v>2027</v>
      </c>
      <c r="B88" s="16" t="s">
        <v>9</v>
      </c>
      <c r="C88" s="16" t="s">
        <v>172</v>
      </c>
      <c r="D88" s="16">
        <v>1.87</v>
      </c>
      <c r="E88" s="16" t="s">
        <v>173</v>
      </c>
    </row>
    <row r="89" spans="1:5" x14ac:dyDescent="0.25">
      <c r="A89" s="16">
        <v>2028</v>
      </c>
      <c r="B89" s="16" t="s">
        <v>9</v>
      </c>
      <c r="C89" s="16" t="s">
        <v>172</v>
      </c>
      <c r="D89" s="16">
        <v>1.87</v>
      </c>
      <c r="E89" s="16" t="s">
        <v>173</v>
      </c>
    </row>
    <row r="90" spans="1:5" x14ac:dyDescent="0.25">
      <c r="A90" s="16">
        <v>2029</v>
      </c>
      <c r="B90" s="16" t="s">
        <v>9</v>
      </c>
      <c r="C90" s="16" t="s">
        <v>172</v>
      </c>
      <c r="D90" s="16">
        <v>1.89</v>
      </c>
      <c r="E90" s="16" t="s">
        <v>173</v>
      </c>
    </row>
    <row r="91" spans="1:5" x14ac:dyDescent="0.25">
      <c r="A91" s="16">
        <v>2030</v>
      </c>
      <c r="B91" s="16" t="s">
        <v>9</v>
      </c>
      <c r="C91" s="16" t="s">
        <v>172</v>
      </c>
      <c r="D91" s="16">
        <v>1.88</v>
      </c>
      <c r="E91" s="16" t="s">
        <v>173</v>
      </c>
    </row>
    <row r="92" spans="1:5" x14ac:dyDescent="0.25">
      <c r="A92" s="16">
        <v>2031</v>
      </c>
      <c r="B92" s="16" t="s">
        <v>9</v>
      </c>
      <c r="C92" s="16" t="s">
        <v>172</v>
      </c>
      <c r="D92" s="16">
        <v>1.83</v>
      </c>
      <c r="E92" s="16" t="s">
        <v>173</v>
      </c>
    </row>
    <row r="93" spans="1:5" x14ac:dyDescent="0.25">
      <c r="A93" s="16">
        <v>2032</v>
      </c>
      <c r="B93" s="16" t="s">
        <v>9</v>
      </c>
      <c r="C93" s="16" t="s">
        <v>172</v>
      </c>
      <c r="D93" s="16">
        <v>1.78</v>
      </c>
      <c r="E93" s="16" t="s">
        <v>173</v>
      </c>
    </row>
    <row r="94" spans="1:5" x14ac:dyDescent="0.25">
      <c r="A94" s="16">
        <v>2033</v>
      </c>
      <c r="B94" s="16" t="s">
        <v>9</v>
      </c>
      <c r="C94" s="16" t="s">
        <v>172</v>
      </c>
      <c r="D94" s="16">
        <v>1.69</v>
      </c>
      <c r="E94" s="16" t="s">
        <v>173</v>
      </c>
    </row>
    <row r="95" spans="1:5" x14ac:dyDescent="0.25">
      <c r="A95" s="16">
        <v>2034</v>
      </c>
      <c r="B95" s="16" t="s">
        <v>9</v>
      </c>
      <c r="C95" s="16" t="s">
        <v>172</v>
      </c>
      <c r="D95" s="16">
        <v>1.56</v>
      </c>
      <c r="E95" s="16" t="s">
        <v>173</v>
      </c>
    </row>
    <row r="96" spans="1:5" x14ac:dyDescent="0.25">
      <c r="A96" s="16">
        <v>2035</v>
      </c>
      <c r="B96" s="16" t="s">
        <v>9</v>
      </c>
      <c r="C96" s="16" t="s">
        <v>172</v>
      </c>
      <c r="D96" s="16">
        <v>1.39</v>
      </c>
      <c r="E96" s="16" t="s">
        <v>173</v>
      </c>
    </row>
    <row r="97" spans="1:5" x14ac:dyDescent="0.25">
      <c r="A97" s="16">
        <v>2036</v>
      </c>
      <c r="B97" s="16" t="s">
        <v>9</v>
      </c>
      <c r="C97" s="16" t="s">
        <v>172</v>
      </c>
      <c r="D97" s="16">
        <v>1.24</v>
      </c>
      <c r="E97" s="16" t="s">
        <v>173</v>
      </c>
    </row>
    <row r="98" spans="1:5" x14ac:dyDescent="0.25">
      <c r="A98" s="16">
        <v>2037</v>
      </c>
      <c r="B98" s="16" t="s">
        <v>9</v>
      </c>
      <c r="C98" s="16" t="s">
        <v>172</v>
      </c>
      <c r="D98" s="16">
        <v>1.1299999999999999</v>
      </c>
      <c r="E98" s="16" t="s">
        <v>173</v>
      </c>
    </row>
    <row r="99" spans="1:5" x14ac:dyDescent="0.25">
      <c r="A99" s="16">
        <v>2038</v>
      </c>
      <c r="B99" s="16" t="s">
        <v>9</v>
      </c>
      <c r="C99" s="16" t="s">
        <v>172</v>
      </c>
      <c r="D99" s="16">
        <v>0.97</v>
      </c>
      <c r="E99" s="16" t="s">
        <v>173</v>
      </c>
    </row>
    <row r="100" spans="1:5" x14ac:dyDescent="0.25">
      <c r="A100" s="16">
        <v>2039</v>
      </c>
      <c r="B100" s="16" t="s">
        <v>9</v>
      </c>
      <c r="C100" s="16" t="s">
        <v>172</v>
      </c>
      <c r="D100" s="16">
        <v>0.82</v>
      </c>
      <c r="E100" s="16" t="s">
        <v>173</v>
      </c>
    </row>
    <row r="101" spans="1:5" x14ac:dyDescent="0.25">
      <c r="A101" s="16">
        <v>2040</v>
      </c>
      <c r="B101" s="16" t="s">
        <v>9</v>
      </c>
      <c r="C101" s="16" t="s">
        <v>172</v>
      </c>
      <c r="D101" s="16">
        <v>0.74</v>
      </c>
      <c r="E101" s="16" t="s">
        <v>173</v>
      </c>
    </row>
    <row r="102" spans="1:5" x14ac:dyDescent="0.25">
      <c r="A102" s="16">
        <v>2041</v>
      </c>
      <c r="B102" s="16" t="s">
        <v>9</v>
      </c>
      <c r="C102" s="16" t="s">
        <v>172</v>
      </c>
      <c r="D102" s="16">
        <v>0.66</v>
      </c>
      <c r="E102" s="16" t="s">
        <v>173</v>
      </c>
    </row>
    <row r="103" spans="1:5" x14ac:dyDescent="0.25">
      <c r="A103" s="16">
        <v>2042</v>
      </c>
      <c r="B103" s="16" t="s">
        <v>9</v>
      </c>
      <c r="C103" s="16" t="s">
        <v>172</v>
      </c>
      <c r="D103" s="16">
        <v>0.57999999999999996</v>
      </c>
      <c r="E103" s="16" t="s">
        <v>173</v>
      </c>
    </row>
    <row r="104" spans="1:5" x14ac:dyDescent="0.25">
      <c r="A104" s="16">
        <v>2043</v>
      </c>
      <c r="B104" s="16" t="s">
        <v>9</v>
      </c>
      <c r="C104" s="16" t="s">
        <v>172</v>
      </c>
      <c r="D104" s="16">
        <v>0.49</v>
      </c>
      <c r="E104" s="16" t="s">
        <v>173</v>
      </c>
    </row>
    <row r="105" spans="1:5" x14ac:dyDescent="0.25">
      <c r="A105" s="16">
        <v>2044</v>
      </c>
      <c r="B105" s="16" t="s">
        <v>9</v>
      </c>
      <c r="C105" s="16" t="s">
        <v>172</v>
      </c>
      <c r="D105" s="16">
        <v>0.41</v>
      </c>
      <c r="E105" s="16" t="s">
        <v>173</v>
      </c>
    </row>
    <row r="106" spans="1:5" x14ac:dyDescent="0.25">
      <c r="A106" s="16">
        <v>2045</v>
      </c>
      <c r="B106" s="16" t="s">
        <v>9</v>
      </c>
      <c r="C106" s="16" t="s">
        <v>172</v>
      </c>
      <c r="D106" s="16">
        <v>0.33</v>
      </c>
      <c r="E106" s="16" t="s">
        <v>173</v>
      </c>
    </row>
    <row r="107" spans="1:5" x14ac:dyDescent="0.25">
      <c r="A107" s="16">
        <v>2046</v>
      </c>
      <c r="B107" s="16" t="s">
        <v>9</v>
      </c>
      <c r="C107" s="16" t="s">
        <v>172</v>
      </c>
      <c r="D107" s="16">
        <v>0.27</v>
      </c>
      <c r="E107" s="16" t="s">
        <v>173</v>
      </c>
    </row>
    <row r="108" spans="1:5" x14ac:dyDescent="0.25">
      <c r="A108" s="16">
        <v>2047</v>
      </c>
      <c r="B108" s="16" t="s">
        <v>9</v>
      </c>
      <c r="C108" s="16" t="s">
        <v>172</v>
      </c>
      <c r="D108" s="16">
        <v>0.23</v>
      </c>
      <c r="E108" s="16" t="s">
        <v>173</v>
      </c>
    </row>
    <row r="109" spans="1:5" x14ac:dyDescent="0.25">
      <c r="A109" s="16">
        <v>2048</v>
      </c>
      <c r="B109" s="16" t="s">
        <v>9</v>
      </c>
      <c r="C109" s="16" t="s">
        <v>172</v>
      </c>
      <c r="D109" s="16">
        <v>0.21</v>
      </c>
      <c r="E109" s="16" t="s">
        <v>173</v>
      </c>
    </row>
    <row r="110" spans="1:5" x14ac:dyDescent="0.25">
      <c r="A110" s="16">
        <v>2049</v>
      </c>
      <c r="B110" s="16" t="s">
        <v>9</v>
      </c>
      <c r="C110" s="16" t="s">
        <v>172</v>
      </c>
      <c r="D110" s="16">
        <v>0.16</v>
      </c>
      <c r="E110" s="16" t="s">
        <v>173</v>
      </c>
    </row>
    <row r="111" spans="1:5" x14ac:dyDescent="0.25">
      <c r="A111" s="16">
        <v>2050</v>
      </c>
      <c r="B111" s="16" t="s">
        <v>9</v>
      </c>
      <c r="C111" s="16" t="s">
        <v>172</v>
      </c>
      <c r="D111" s="16">
        <v>0.12</v>
      </c>
      <c r="E111" s="16" t="s">
        <v>173</v>
      </c>
    </row>
    <row r="112" spans="1:5" x14ac:dyDescent="0.25">
      <c r="A112" s="16">
        <v>2016</v>
      </c>
      <c r="B112" s="16" t="s">
        <v>17</v>
      </c>
      <c r="C112" s="16" t="s">
        <v>174</v>
      </c>
      <c r="D112" s="16">
        <v>1.1499999999999999</v>
      </c>
      <c r="E112" s="16" t="s">
        <v>173</v>
      </c>
    </row>
    <row r="113" spans="1:5" x14ac:dyDescent="0.25">
      <c r="A113" s="16">
        <v>2017</v>
      </c>
      <c r="B113" s="16" t="s">
        <v>17</v>
      </c>
      <c r="C113" s="16" t="s">
        <v>174</v>
      </c>
      <c r="D113" s="16">
        <v>1.28</v>
      </c>
      <c r="E113" s="16" t="s">
        <v>173</v>
      </c>
    </row>
    <row r="114" spans="1:5" x14ac:dyDescent="0.25">
      <c r="A114" s="16">
        <v>2018</v>
      </c>
      <c r="B114" s="16" t="s">
        <v>17</v>
      </c>
      <c r="C114" s="16" t="s">
        <v>174</v>
      </c>
      <c r="D114" s="16">
        <v>1.47</v>
      </c>
      <c r="E114" s="16" t="s">
        <v>173</v>
      </c>
    </row>
    <row r="115" spans="1:5" x14ac:dyDescent="0.25">
      <c r="A115" s="16">
        <v>2019</v>
      </c>
      <c r="B115" s="16" t="s">
        <v>17</v>
      </c>
      <c r="C115" s="16" t="s">
        <v>174</v>
      </c>
      <c r="D115" s="16">
        <v>1.55</v>
      </c>
      <c r="E115" s="16" t="s">
        <v>173</v>
      </c>
    </row>
    <row r="116" spans="1:5" x14ac:dyDescent="0.25">
      <c r="A116" s="16">
        <v>2020</v>
      </c>
      <c r="B116" s="16" t="s">
        <v>17</v>
      </c>
      <c r="C116" s="16" t="s">
        <v>174</v>
      </c>
      <c r="D116" s="16">
        <v>1.49</v>
      </c>
      <c r="E116" s="16" t="s">
        <v>173</v>
      </c>
    </row>
    <row r="117" spans="1:5" x14ac:dyDescent="0.25">
      <c r="A117" s="16">
        <v>2021</v>
      </c>
      <c r="B117" s="16" t="s">
        <v>17</v>
      </c>
      <c r="C117" s="16" t="s">
        <v>174</v>
      </c>
      <c r="D117" s="16">
        <v>1.59</v>
      </c>
      <c r="E117" s="16" t="s">
        <v>173</v>
      </c>
    </row>
    <row r="118" spans="1:5" x14ac:dyDescent="0.25">
      <c r="A118" s="16">
        <v>2022</v>
      </c>
      <c r="B118" s="16" t="s">
        <v>17</v>
      </c>
      <c r="C118" s="16" t="s">
        <v>174</v>
      </c>
      <c r="D118" s="16">
        <v>1.62</v>
      </c>
      <c r="E118" s="16" t="s">
        <v>173</v>
      </c>
    </row>
    <row r="119" spans="1:5" x14ac:dyDescent="0.25">
      <c r="A119" s="16">
        <v>2023</v>
      </c>
      <c r="B119" s="16" t="s">
        <v>17</v>
      </c>
      <c r="C119" s="16" t="s">
        <v>174</v>
      </c>
      <c r="D119" s="16">
        <v>1.62</v>
      </c>
      <c r="E119" s="16" t="s">
        <v>173</v>
      </c>
    </row>
    <row r="120" spans="1:5" x14ac:dyDescent="0.25">
      <c r="A120" s="16">
        <v>2024</v>
      </c>
      <c r="B120" s="16" t="s">
        <v>17</v>
      </c>
      <c r="C120" s="16" t="s">
        <v>174</v>
      </c>
      <c r="D120" s="16">
        <v>1.64</v>
      </c>
      <c r="E120" s="16" t="s">
        <v>173</v>
      </c>
    </row>
    <row r="121" spans="1:5" x14ac:dyDescent="0.25">
      <c r="A121" s="16">
        <v>2025</v>
      </c>
      <c r="B121" s="16" t="s">
        <v>17</v>
      </c>
      <c r="C121" s="16" t="s">
        <v>174</v>
      </c>
      <c r="D121" s="16">
        <v>1.66</v>
      </c>
      <c r="E121" s="16" t="s">
        <v>173</v>
      </c>
    </row>
    <row r="122" spans="1:5" x14ac:dyDescent="0.25">
      <c r="A122" s="16">
        <v>2026</v>
      </c>
      <c r="B122" s="16" t="s">
        <v>17</v>
      </c>
      <c r="C122" s="16" t="s">
        <v>174</v>
      </c>
      <c r="D122" s="16">
        <v>1.66</v>
      </c>
      <c r="E122" s="16" t="s">
        <v>173</v>
      </c>
    </row>
    <row r="123" spans="1:5" x14ac:dyDescent="0.25">
      <c r="A123" s="16">
        <v>2027</v>
      </c>
      <c r="B123" s="16" t="s">
        <v>17</v>
      </c>
      <c r="C123" s="16" t="s">
        <v>174</v>
      </c>
      <c r="D123" s="16">
        <v>1.66</v>
      </c>
      <c r="E123" s="16" t="s">
        <v>173</v>
      </c>
    </row>
    <row r="124" spans="1:5" x14ac:dyDescent="0.25">
      <c r="A124" s="16">
        <v>2028</v>
      </c>
      <c r="B124" s="16" t="s">
        <v>17</v>
      </c>
      <c r="C124" s="16" t="s">
        <v>174</v>
      </c>
      <c r="D124" s="16">
        <v>1.66</v>
      </c>
      <c r="E124" s="16" t="s">
        <v>173</v>
      </c>
    </row>
    <row r="125" spans="1:5" x14ac:dyDescent="0.25">
      <c r="A125" s="16">
        <v>2029</v>
      </c>
      <c r="B125" s="16" t="s">
        <v>17</v>
      </c>
      <c r="C125" s="16" t="s">
        <v>174</v>
      </c>
      <c r="D125" s="16">
        <v>1.66</v>
      </c>
      <c r="E125" s="16" t="s">
        <v>173</v>
      </c>
    </row>
    <row r="126" spans="1:5" x14ac:dyDescent="0.25">
      <c r="A126" s="16">
        <v>2030</v>
      </c>
      <c r="B126" s="16" t="s">
        <v>17</v>
      </c>
      <c r="C126" s="16" t="s">
        <v>174</v>
      </c>
      <c r="D126" s="16">
        <v>1.66</v>
      </c>
      <c r="E126" s="16" t="s">
        <v>173</v>
      </c>
    </row>
    <row r="127" spans="1:5" x14ac:dyDescent="0.25">
      <c r="A127" s="16">
        <v>2031</v>
      </c>
      <c r="B127" s="16" t="s">
        <v>17</v>
      </c>
      <c r="C127" s="16" t="s">
        <v>174</v>
      </c>
      <c r="D127" s="16">
        <v>1.66</v>
      </c>
      <c r="E127" s="16" t="s">
        <v>173</v>
      </c>
    </row>
    <row r="128" spans="1:5" x14ac:dyDescent="0.25">
      <c r="A128" s="16">
        <v>2032</v>
      </c>
      <c r="B128" s="16" t="s">
        <v>17</v>
      </c>
      <c r="C128" s="16" t="s">
        <v>174</v>
      </c>
      <c r="D128" s="16">
        <v>1.66</v>
      </c>
      <c r="E128" s="16" t="s">
        <v>173</v>
      </c>
    </row>
    <row r="129" spans="1:5" x14ac:dyDescent="0.25">
      <c r="A129" s="16">
        <v>2033</v>
      </c>
      <c r="B129" s="16" t="s">
        <v>17</v>
      </c>
      <c r="C129" s="16" t="s">
        <v>174</v>
      </c>
      <c r="D129" s="16">
        <v>1.66</v>
      </c>
      <c r="E129" s="16" t="s">
        <v>173</v>
      </c>
    </row>
    <row r="130" spans="1:5" x14ac:dyDescent="0.25">
      <c r="A130" s="16">
        <v>2034</v>
      </c>
      <c r="B130" s="16" t="s">
        <v>17</v>
      </c>
      <c r="C130" s="16" t="s">
        <v>174</v>
      </c>
      <c r="D130" s="16">
        <v>1.66</v>
      </c>
      <c r="E130" s="16" t="s">
        <v>173</v>
      </c>
    </row>
    <row r="131" spans="1:5" x14ac:dyDescent="0.25">
      <c r="A131" s="16">
        <v>2035</v>
      </c>
      <c r="B131" s="16" t="s">
        <v>17</v>
      </c>
      <c r="C131" s="16" t="s">
        <v>174</v>
      </c>
      <c r="D131" s="16">
        <v>1.65</v>
      </c>
      <c r="E131" s="16" t="s">
        <v>173</v>
      </c>
    </row>
    <row r="132" spans="1:5" x14ac:dyDescent="0.25">
      <c r="A132" s="16">
        <v>2036</v>
      </c>
      <c r="B132" s="16" t="s">
        <v>17</v>
      </c>
      <c r="C132" s="16" t="s">
        <v>174</v>
      </c>
      <c r="D132" s="16">
        <v>1.64</v>
      </c>
      <c r="E132" s="16" t="s">
        <v>173</v>
      </c>
    </row>
    <row r="133" spans="1:5" x14ac:dyDescent="0.25">
      <c r="A133" s="16">
        <v>2037</v>
      </c>
      <c r="B133" s="16" t="s">
        <v>17</v>
      </c>
      <c r="C133" s="16" t="s">
        <v>174</v>
      </c>
      <c r="D133" s="16">
        <v>1.63</v>
      </c>
      <c r="E133" s="16" t="s">
        <v>173</v>
      </c>
    </row>
    <row r="134" spans="1:5" x14ac:dyDescent="0.25">
      <c r="A134" s="16">
        <v>2038</v>
      </c>
      <c r="B134" s="16" t="s">
        <v>17</v>
      </c>
      <c r="C134" s="16" t="s">
        <v>174</v>
      </c>
      <c r="D134" s="16">
        <v>1.62</v>
      </c>
      <c r="E134" s="16" t="s">
        <v>173</v>
      </c>
    </row>
    <row r="135" spans="1:5" x14ac:dyDescent="0.25">
      <c r="A135" s="16">
        <v>2039</v>
      </c>
      <c r="B135" s="16" t="s">
        <v>17</v>
      </c>
      <c r="C135" s="16" t="s">
        <v>174</v>
      </c>
      <c r="D135" s="16">
        <v>1.62</v>
      </c>
      <c r="E135" s="16" t="s">
        <v>173</v>
      </c>
    </row>
    <row r="136" spans="1:5" x14ac:dyDescent="0.25">
      <c r="A136" s="16">
        <v>2040</v>
      </c>
      <c r="B136" s="16" t="s">
        <v>17</v>
      </c>
      <c r="C136" s="16" t="s">
        <v>174</v>
      </c>
      <c r="D136" s="16">
        <v>1.62</v>
      </c>
      <c r="E136" s="16" t="s">
        <v>173</v>
      </c>
    </row>
    <row r="137" spans="1:5" x14ac:dyDescent="0.25">
      <c r="A137" s="16">
        <v>2041</v>
      </c>
      <c r="B137" s="16" t="s">
        <v>17</v>
      </c>
      <c r="C137" s="16" t="s">
        <v>174</v>
      </c>
      <c r="D137" s="16">
        <v>1.62</v>
      </c>
      <c r="E137" s="16" t="s">
        <v>173</v>
      </c>
    </row>
    <row r="138" spans="1:5" x14ac:dyDescent="0.25">
      <c r="A138" s="16">
        <v>2042</v>
      </c>
      <c r="B138" s="16" t="s">
        <v>17</v>
      </c>
      <c r="C138" s="16" t="s">
        <v>174</v>
      </c>
      <c r="D138" s="16">
        <v>1.62</v>
      </c>
      <c r="E138" s="16" t="s">
        <v>173</v>
      </c>
    </row>
    <row r="139" spans="1:5" x14ac:dyDescent="0.25">
      <c r="A139" s="16">
        <v>2043</v>
      </c>
      <c r="B139" s="16" t="s">
        <v>17</v>
      </c>
      <c r="C139" s="16" t="s">
        <v>174</v>
      </c>
      <c r="D139" s="16">
        <v>1.62</v>
      </c>
      <c r="E139" s="16" t="s">
        <v>173</v>
      </c>
    </row>
    <row r="140" spans="1:5" x14ac:dyDescent="0.25">
      <c r="A140" s="16">
        <v>2044</v>
      </c>
      <c r="B140" s="16" t="s">
        <v>17</v>
      </c>
      <c r="C140" s="16" t="s">
        <v>174</v>
      </c>
      <c r="D140" s="16">
        <v>1.62</v>
      </c>
      <c r="E140" s="16" t="s">
        <v>173</v>
      </c>
    </row>
    <row r="141" spans="1:5" x14ac:dyDescent="0.25">
      <c r="A141" s="16">
        <v>2045</v>
      </c>
      <c r="B141" s="16" t="s">
        <v>17</v>
      </c>
      <c r="C141" s="16" t="s">
        <v>174</v>
      </c>
      <c r="D141" s="16">
        <v>1.62</v>
      </c>
      <c r="E141" s="16" t="s">
        <v>173</v>
      </c>
    </row>
    <row r="142" spans="1:5" x14ac:dyDescent="0.25">
      <c r="A142" s="16">
        <v>2046</v>
      </c>
      <c r="B142" s="16" t="s">
        <v>17</v>
      </c>
      <c r="C142" s="16" t="s">
        <v>174</v>
      </c>
      <c r="D142" s="16">
        <v>1.62</v>
      </c>
      <c r="E142" s="16" t="s">
        <v>173</v>
      </c>
    </row>
    <row r="143" spans="1:5" x14ac:dyDescent="0.25">
      <c r="A143" s="16">
        <v>2047</v>
      </c>
      <c r="B143" s="16" t="s">
        <v>17</v>
      </c>
      <c r="C143" s="16" t="s">
        <v>174</v>
      </c>
      <c r="D143" s="16">
        <v>1.62</v>
      </c>
      <c r="E143" s="16" t="s">
        <v>173</v>
      </c>
    </row>
    <row r="144" spans="1:5" x14ac:dyDescent="0.25">
      <c r="A144" s="16">
        <v>2048</v>
      </c>
      <c r="B144" s="16" t="s">
        <v>17</v>
      </c>
      <c r="C144" s="16" t="s">
        <v>174</v>
      </c>
      <c r="D144" s="16">
        <v>1.62</v>
      </c>
      <c r="E144" s="16" t="s">
        <v>173</v>
      </c>
    </row>
    <row r="145" spans="1:5" x14ac:dyDescent="0.25">
      <c r="A145" s="16">
        <v>2049</v>
      </c>
      <c r="B145" s="16" t="s">
        <v>17</v>
      </c>
      <c r="C145" s="16" t="s">
        <v>174</v>
      </c>
      <c r="D145" s="16">
        <v>1.62</v>
      </c>
      <c r="E145" s="16" t="s">
        <v>173</v>
      </c>
    </row>
    <row r="146" spans="1:5" x14ac:dyDescent="0.25">
      <c r="A146" s="16">
        <v>2050</v>
      </c>
      <c r="B146" s="16" t="s">
        <v>17</v>
      </c>
      <c r="C146" s="16" t="s">
        <v>174</v>
      </c>
      <c r="D146" s="16">
        <v>1.62</v>
      </c>
      <c r="E146" s="16" t="s">
        <v>173</v>
      </c>
    </row>
    <row r="147" spans="1:5" x14ac:dyDescent="0.25">
      <c r="A147" s="16">
        <v>2016</v>
      </c>
      <c r="B147" s="16" t="s">
        <v>16</v>
      </c>
      <c r="C147" s="16" t="s">
        <v>174</v>
      </c>
      <c r="D147" s="16">
        <v>1.1499999999999999</v>
      </c>
      <c r="E147" s="16" t="s">
        <v>173</v>
      </c>
    </row>
    <row r="148" spans="1:5" x14ac:dyDescent="0.25">
      <c r="A148" s="16">
        <v>2017</v>
      </c>
      <c r="B148" s="16" t="s">
        <v>16</v>
      </c>
      <c r="C148" s="16" t="s">
        <v>174</v>
      </c>
      <c r="D148" s="16">
        <v>1.28</v>
      </c>
      <c r="E148" s="16" t="s">
        <v>173</v>
      </c>
    </row>
    <row r="149" spans="1:5" x14ac:dyDescent="0.25">
      <c r="A149" s="16">
        <v>2018</v>
      </c>
      <c r="B149" s="16" t="s">
        <v>16</v>
      </c>
      <c r="C149" s="16" t="s">
        <v>174</v>
      </c>
      <c r="D149" s="16">
        <v>1.47</v>
      </c>
      <c r="E149" s="16" t="s">
        <v>173</v>
      </c>
    </row>
    <row r="150" spans="1:5" x14ac:dyDescent="0.25">
      <c r="A150" s="16">
        <v>2019</v>
      </c>
      <c r="B150" s="16" t="s">
        <v>16</v>
      </c>
      <c r="C150" s="16" t="s">
        <v>174</v>
      </c>
      <c r="D150" s="16">
        <v>1.55</v>
      </c>
      <c r="E150" s="16" t="s">
        <v>173</v>
      </c>
    </row>
    <row r="151" spans="1:5" x14ac:dyDescent="0.25">
      <c r="A151" s="16">
        <v>2020</v>
      </c>
      <c r="B151" s="16" t="s">
        <v>16</v>
      </c>
      <c r="C151" s="16" t="s">
        <v>174</v>
      </c>
      <c r="D151" s="16">
        <v>1.49</v>
      </c>
      <c r="E151" s="16" t="s">
        <v>173</v>
      </c>
    </row>
    <row r="152" spans="1:5" x14ac:dyDescent="0.25">
      <c r="A152" s="16">
        <v>2021</v>
      </c>
      <c r="B152" s="16" t="s">
        <v>16</v>
      </c>
      <c r="C152" s="16" t="s">
        <v>174</v>
      </c>
      <c r="D152" s="16">
        <v>1.59</v>
      </c>
      <c r="E152" s="16" t="s">
        <v>173</v>
      </c>
    </row>
    <row r="153" spans="1:5" x14ac:dyDescent="0.25">
      <c r="A153" s="16">
        <v>2022</v>
      </c>
      <c r="B153" s="16" t="s">
        <v>16</v>
      </c>
      <c r="C153" s="16" t="s">
        <v>174</v>
      </c>
      <c r="D153" s="16">
        <v>1.62</v>
      </c>
      <c r="E153" s="16" t="s">
        <v>173</v>
      </c>
    </row>
    <row r="154" spans="1:5" x14ac:dyDescent="0.25">
      <c r="A154" s="16">
        <v>2023</v>
      </c>
      <c r="B154" s="16" t="s">
        <v>16</v>
      </c>
      <c r="C154" s="16" t="s">
        <v>174</v>
      </c>
      <c r="D154" s="16">
        <v>1.62</v>
      </c>
      <c r="E154" s="16" t="s">
        <v>173</v>
      </c>
    </row>
    <row r="155" spans="1:5" x14ac:dyDescent="0.25">
      <c r="A155" s="16">
        <v>2024</v>
      </c>
      <c r="B155" s="16" t="s">
        <v>16</v>
      </c>
      <c r="C155" s="16" t="s">
        <v>174</v>
      </c>
      <c r="D155" s="16">
        <v>1.64</v>
      </c>
      <c r="E155" s="16" t="s">
        <v>173</v>
      </c>
    </row>
    <row r="156" spans="1:5" x14ac:dyDescent="0.25">
      <c r="A156" s="16">
        <v>2025</v>
      </c>
      <c r="B156" s="16" t="s">
        <v>16</v>
      </c>
      <c r="C156" s="16" t="s">
        <v>174</v>
      </c>
      <c r="D156" s="16">
        <v>1.64</v>
      </c>
      <c r="E156" s="16" t="s">
        <v>173</v>
      </c>
    </row>
    <row r="157" spans="1:5" x14ac:dyDescent="0.25">
      <c r="A157" s="16">
        <v>2026</v>
      </c>
      <c r="B157" s="16" t="s">
        <v>16</v>
      </c>
      <c r="C157" s="16" t="s">
        <v>174</v>
      </c>
      <c r="D157" s="16">
        <v>1.64</v>
      </c>
      <c r="E157" s="16" t="s">
        <v>173</v>
      </c>
    </row>
    <row r="158" spans="1:5" x14ac:dyDescent="0.25">
      <c r="A158" s="16">
        <v>2027</v>
      </c>
      <c r="B158" s="16" t="s">
        <v>16</v>
      </c>
      <c r="C158" s="16" t="s">
        <v>174</v>
      </c>
      <c r="D158" s="16">
        <v>1.64</v>
      </c>
      <c r="E158" s="16" t="s">
        <v>173</v>
      </c>
    </row>
    <row r="159" spans="1:5" x14ac:dyDescent="0.25">
      <c r="A159" s="16">
        <v>2028</v>
      </c>
      <c r="B159" s="16" t="s">
        <v>16</v>
      </c>
      <c r="C159" s="16" t="s">
        <v>174</v>
      </c>
      <c r="D159" s="16">
        <v>1.64</v>
      </c>
      <c r="E159" s="16" t="s">
        <v>173</v>
      </c>
    </row>
    <row r="160" spans="1:5" x14ac:dyDescent="0.25">
      <c r="A160" s="16">
        <v>2029</v>
      </c>
      <c r="B160" s="16" t="s">
        <v>16</v>
      </c>
      <c r="C160" s="16" t="s">
        <v>174</v>
      </c>
      <c r="D160" s="16">
        <v>1.64</v>
      </c>
      <c r="E160" s="16" t="s">
        <v>173</v>
      </c>
    </row>
    <row r="161" spans="1:5" x14ac:dyDescent="0.25">
      <c r="A161" s="16">
        <v>2030</v>
      </c>
      <c r="B161" s="16" t="s">
        <v>16</v>
      </c>
      <c r="C161" s="16" t="s">
        <v>174</v>
      </c>
      <c r="D161" s="16">
        <v>1.64</v>
      </c>
      <c r="E161" s="16" t="s">
        <v>173</v>
      </c>
    </row>
    <row r="162" spans="1:5" x14ac:dyDescent="0.25">
      <c r="A162" s="16">
        <v>2031</v>
      </c>
      <c r="B162" s="16" t="s">
        <v>16</v>
      </c>
      <c r="C162" s="16" t="s">
        <v>174</v>
      </c>
      <c r="D162" s="16">
        <v>1.64</v>
      </c>
      <c r="E162" s="16" t="s">
        <v>173</v>
      </c>
    </row>
    <row r="163" spans="1:5" x14ac:dyDescent="0.25">
      <c r="A163" s="16">
        <v>2032</v>
      </c>
      <c r="B163" s="16" t="s">
        <v>16</v>
      </c>
      <c r="C163" s="16" t="s">
        <v>174</v>
      </c>
      <c r="D163" s="16">
        <v>1.64</v>
      </c>
      <c r="E163" s="16" t="s">
        <v>173</v>
      </c>
    </row>
    <row r="164" spans="1:5" x14ac:dyDescent="0.25">
      <c r="A164" s="16">
        <v>2033</v>
      </c>
      <c r="B164" s="16" t="s">
        <v>16</v>
      </c>
      <c r="C164" s="16" t="s">
        <v>174</v>
      </c>
      <c r="D164" s="16">
        <v>1.64</v>
      </c>
      <c r="E164" s="16" t="s">
        <v>173</v>
      </c>
    </row>
    <row r="165" spans="1:5" x14ac:dyDescent="0.25">
      <c r="A165" s="16">
        <v>2034</v>
      </c>
      <c r="B165" s="16" t="s">
        <v>16</v>
      </c>
      <c r="C165" s="16" t="s">
        <v>174</v>
      </c>
      <c r="D165" s="16">
        <v>1.64</v>
      </c>
      <c r="E165" s="16" t="s">
        <v>173</v>
      </c>
    </row>
    <row r="166" spans="1:5" x14ac:dyDescent="0.25">
      <c r="A166" s="16">
        <v>2035</v>
      </c>
      <c r="B166" s="16" t="s">
        <v>16</v>
      </c>
      <c r="C166" s="16" t="s">
        <v>174</v>
      </c>
      <c r="D166" s="16">
        <v>1.6</v>
      </c>
      <c r="E166" s="16" t="s">
        <v>173</v>
      </c>
    </row>
    <row r="167" spans="1:5" x14ac:dyDescent="0.25">
      <c r="A167" s="16">
        <v>2036</v>
      </c>
      <c r="B167" s="16" t="s">
        <v>16</v>
      </c>
      <c r="C167" s="16" t="s">
        <v>174</v>
      </c>
      <c r="D167" s="16">
        <v>1.55</v>
      </c>
      <c r="E167" s="16" t="s">
        <v>173</v>
      </c>
    </row>
    <row r="168" spans="1:5" x14ac:dyDescent="0.25">
      <c r="A168" s="16">
        <v>2037</v>
      </c>
      <c r="B168" s="16" t="s">
        <v>16</v>
      </c>
      <c r="C168" s="16" t="s">
        <v>174</v>
      </c>
      <c r="D168" s="16">
        <v>1.5</v>
      </c>
      <c r="E168" s="16" t="s">
        <v>173</v>
      </c>
    </row>
    <row r="169" spans="1:5" x14ac:dyDescent="0.25">
      <c r="A169" s="16">
        <v>2038</v>
      </c>
      <c r="B169" s="16" t="s">
        <v>16</v>
      </c>
      <c r="C169" s="16" t="s">
        <v>174</v>
      </c>
      <c r="D169" s="16">
        <v>1.45</v>
      </c>
      <c r="E169" s="16" t="s">
        <v>173</v>
      </c>
    </row>
    <row r="170" spans="1:5" x14ac:dyDescent="0.25">
      <c r="A170" s="16">
        <v>2039</v>
      </c>
      <c r="B170" s="16" t="s">
        <v>16</v>
      </c>
      <c r="C170" s="16" t="s">
        <v>174</v>
      </c>
      <c r="D170" s="16">
        <v>1.4</v>
      </c>
      <c r="E170" s="16" t="s">
        <v>173</v>
      </c>
    </row>
    <row r="171" spans="1:5" x14ac:dyDescent="0.25">
      <c r="A171" s="16">
        <v>2040</v>
      </c>
      <c r="B171" s="16" t="s">
        <v>16</v>
      </c>
      <c r="C171" s="16" t="s">
        <v>174</v>
      </c>
      <c r="D171" s="16">
        <v>1.35</v>
      </c>
      <c r="E171" s="16" t="s">
        <v>173</v>
      </c>
    </row>
    <row r="172" spans="1:5" x14ac:dyDescent="0.25">
      <c r="A172" s="16">
        <v>2041</v>
      </c>
      <c r="B172" s="16" t="s">
        <v>16</v>
      </c>
      <c r="C172" s="16" t="s">
        <v>174</v>
      </c>
      <c r="D172" s="16">
        <v>1.3</v>
      </c>
      <c r="E172" s="16" t="s">
        <v>173</v>
      </c>
    </row>
    <row r="173" spans="1:5" x14ac:dyDescent="0.25">
      <c r="A173" s="16">
        <v>2042</v>
      </c>
      <c r="B173" s="16" t="s">
        <v>16</v>
      </c>
      <c r="C173" s="16" t="s">
        <v>174</v>
      </c>
      <c r="D173" s="16">
        <v>1.25</v>
      </c>
      <c r="E173" s="16" t="s">
        <v>173</v>
      </c>
    </row>
    <row r="174" spans="1:5" x14ac:dyDescent="0.25">
      <c r="A174" s="16">
        <v>2043</v>
      </c>
      <c r="B174" s="16" t="s">
        <v>16</v>
      </c>
      <c r="C174" s="16" t="s">
        <v>174</v>
      </c>
      <c r="D174" s="16">
        <v>1.23</v>
      </c>
      <c r="E174" s="16" t="s">
        <v>173</v>
      </c>
    </row>
    <row r="175" spans="1:5" x14ac:dyDescent="0.25">
      <c r="A175" s="16">
        <v>2044</v>
      </c>
      <c r="B175" s="16" t="s">
        <v>16</v>
      </c>
      <c r="C175" s="16" t="s">
        <v>174</v>
      </c>
      <c r="D175" s="16">
        <v>1.22</v>
      </c>
      <c r="E175" s="16" t="s">
        <v>173</v>
      </c>
    </row>
    <row r="176" spans="1:5" x14ac:dyDescent="0.25">
      <c r="A176" s="16">
        <v>2045</v>
      </c>
      <c r="B176" s="16" t="s">
        <v>16</v>
      </c>
      <c r="C176" s="16" t="s">
        <v>174</v>
      </c>
      <c r="D176" s="16">
        <v>1.2</v>
      </c>
      <c r="E176" s="16" t="s">
        <v>173</v>
      </c>
    </row>
    <row r="177" spans="1:5" x14ac:dyDescent="0.25">
      <c r="A177" s="16">
        <v>2046</v>
      </c>
      <c r="B177" s="16" t="s">
        <v>16</v>
      </c>
      <c r="C177" s="16" t="s">
        <v>174</v>
      </c>
      <c r="D177" s="16">
        <v>1.18</v>
      </c>
      <c r="E177" s="16" t="s">
        <v>173</v>
      </c>
    </row>
    <row r="178" spans="1:5" x14ac:dyDescent="0.25">
      <c r="A178" s="16">
        <v>2047</v>
      </c>
      <c r="B178" s="16" t="s">
        <v>16</v>
      </c>
      <c r="C178" s="16" t="s">
        <v>174</v>
      </c>
      <c r="D178" s="16">
        <v>1.17</v>
      </c>
      <c r="E178" s="16" t="s">
        <v>173</v>
      </c>
    </row>
    <row r="179" spans="1:5" x14ac:dyDescent="0.25">
      <c r="A179" s="16">
        <v>2048</v>
      </c>
      <c r="B179" s="16" t="s">
        <v>16</v>
      </c>
      <c r="C179" s="16" t="s">
        <v>174</v>
      </c>
      <c r="D179" s="16">
        <v>1.1499999999999999</v>
      </c>
      <c r="E179" s="16" t="s">
        <v>173</v>
      </c>
    </row>
    <row r="180" spans="1:5" x14ac:dyDescent="0.25">
      <c r="A180" s="16">
        <v>2049</v>
      </c>
      <c r="B180" s="16" t="s">
        <v>16</v>
      </c>
      <c r="C180" s="16" t="s">
        <v>174</v>
      </c>
      <c r="D180" s="16">
        <v>1.1299999999999999</v>
      </c>
      <c r="E180" s="16" t="s">
        <v>173</v>
      </c>
    </row>
    <row r="181" spans="1:5" x14ac:dyDescent="0.25">
      <c r="A181" s="16">
        <v>2050</v>
      </c>
      <c r="B181" s="16" t="s">
        <v>16</v>
      </c>
      <c r="C181" s="16" t="s">
        <v>174</v>
      </c>
      <c r="D181" s="16">
        <v>1.1100000000000001</v>
      </c>
      <c r="E181" s="16" t="s">
        <v>173</v>
      </c>
    </row>
    <row r="182" spans="1:5" x14ac:dyDescent="0.25">
      <c r="A182" s="16">
        <v>2016</v>
      </c>
      <c r="B182" s="16" t="s">
        <v>9</v>
      </c>
      <c r="C182" s="16" t="s">
        <v>174</v>
      </c>
      <c r="D182" s="16">
        <v>1.1499999999999999</v>
      </c>
      <c r="E182" s="16" t="s">
        <v>173</v>
      </c>
    </row>
    <row r="183" spans="1:5" x14ac:dyDescent="0.25">
      <c r="A183" s="16">
        <v>2017</v>
      </c>
      <c r="B183" s="16" t="s">
        <v>9</v>
      </c>
      <c r="C183" s="16" t="s">
        <v>174</v>
      </c>
      <c r="D183" s="16">
        <v>1.28</v>
      </c>
      <c r="E183" s="16" t="s">
        <v>173</v>
      </c>
    </row>
    <row r="184" spans="1:5" x14ac:dyDescent="0.25">
      <c r="A184" s="16">
        <v>2018</v>
      </c>
      <c r="B184" s="16" t="s">
        <v>9</v>
      </c>
      <c r="C184" s="16" t="s">
        <v>174</v>
      </c>
      <c r="D184" s="16">
        <v>1.47</v>
      </c>
      <c r="E184" s="16" t="s">
        <v>173</v>
      </c>
    </row>
    <row r="185" spans="1:5" x14ac:dyDescent="0.25">
      <c r="A185" s="16">
        <v>2019</v>
      </c>
      <c r="B185" s="16" t="s">
        <v>9</v>
      </c>
      <c r="C185" s="16" t="s">
        <v>174</v>
      </c>
      <c r="D185" s="16">
        <v>1.55</v>
      </c>
      <c r="E185" s="16" t="s">
        <v>173</v>
      </c>
    </row>
    <row r="186" spans="1:5" x14ac:dyDescent="0.25">
      <c r="A186" s="16">
        <v>2020</v>
      </c>
      <c r="B186" s="16" t="s">
        <v>9</v>
      </c>
      <c r="C186" s="16" t="s">
        <v>174</v>
      </c>
      <c r="D186" s="16">
        <v>1.49</v>
      </c>
      <c r="E186" s="16" t="s">
        <v>173</v>
      </c>
    </row>
    <row r="187" spans="1:5" x14ac:dyDescent="0.25">
      <c r="A187" s="16">
        <v>2021</v>
      </c>
      <c r="B187" s="16" t="s">
        <v>9</v>
      </c>
      <c r="C187" s="16" t="s">
        <v>174</v>
      </c>
      <c r="D187" s="16">
        <v>1.59</v>
      </c>
      <c r="E187" s="16" t="s">
        <v>173</v>
      </c>
    </row>
    <row r="188" spans="1:5" x14ac:dyDescent="0.25">
      <c r="A188" s="16">
        <v>2022</v>
      </c>
      <c r="B188" s="16" t="s">
        <v>9</v>
      </c>
      <c r="C188" s="16" t="s">
        <v>174</v>
      </c>
      <c r="D188" s="16">
        <v>1.62</v>
      </c>
      <c r="E188" s="16" t="s">
        <v>173</v>
      </c>
    </row>
    <row r="189" spans="1:5" x14ac:dyDescent="0.25">
      <c r="A189" s="16">
        <v>2023</v>
      </c>
      <c r="B189" s="16" t="s">
        <v>9</v>
      </c>
      <c r="C189" s="16" t="s">
        <v>174</v>
      </c>
      <c r="D189" s="16">
        <v>1.62</v>
      </c>
      <c r="E189" s="16" t="s">
        <v>173</v>
      </c>
    </row>
    <row r="190" spans="1:5" x14ac:dyDescent="0.25">
      <c r="A190" s="16">
        <v>2024</v>
      </c>
      <c r="B190" s="16" t="s">
        <v>9</v>
      </c>
      <c r="C190" s="16" t="s">
        <v>174</v>
      </c>
      <c r="D190" s="16">
        <v>1.62</v>
      </c>
      <c r="E190" s="16" t="s">
        <v>173</v>
      </c>
    </row>
    <row r="191" spans="1:5" x14ac:dyDescent="0.25">
      <c r="A191" s="16">
        <v>2025</v>
      </c>
      <c r="B191" s="16" t="s">
        <v>9</v>
      </c>
      <c r="C191" s="16" t="s">
        <v>174</v>
      </c>
      <c r="D191" s="16">
        <v>1.62</v>
      </c>
      <c r="E191" s="16" t="s">
        <v>173</v>
      </c>
    </row>
    <row r="192" spans="1:5" x14ac:dyDescent="0.25">
      <c r="A192" s="16">
        <v>2026</v>
      </c>
      <c r="B192" s="16" t="s">
        <v>9</v>
      </c>
      <c r="C192" s="16" t="s">
        <v>174</v>
      </c>
      <c r="D192" s="16">
        <v>1.62</v>
      </c>
      <c r="E192" s="16" t="s">
        <v>173</v>
      </c>
    </row>
    <row r="193" spans="1:5" x14ac:dyDescent="0.25">
      <c r="A193" s="16">
        <v>2027</v>
      </c>
      <c r="B193" s="16" t="s">
        <v>9</v>
      </c>
      <c r="C193" s="16" t="s">
        <v>174</v>
      </c>
      <c r="D193" s="16">
        <v>1.62</v>
      </c>
      <c r="E193" s="16" t="s">
        <v>173</v>
      </c>
    </row>
    <row r="194" spans="1:5" x14ac:dyDescent="0.25">
      <c r="A194" s="16">
        <v>2028</v>
      </c>
      <c r="B194" s="16" t="s">
        <v>9</v>
      </c>
      <c r="C194" s="16" t="s">
        <v>174</v>
      </c>
      <c r="D194" s="16">
        <v>1.62</v>
      </c>
      <c r="E194" s="16" t="s">
        <v>173</v>
      </c>
    </row>
    <row r="195" spans="1:5" x14ac:dyDescent="0.25">
      <c r="A195" s="16">
        <v>2029</v>
      </c>
      <c r="B195" s="16" t="s">
        <v>9</v>
      </c>
      <c r="C195" s="16" t="s">
        <v>174</v>
      </c>
      <c r="D195" s="16">
        <v>1.62</v>
      </c>
      <c r="E195" s="16" t="s">
        <v>173</v>
      </c>
    </row>
    <row r="196" spans="1:5" x14ac:dyDescent="0.25">
      <c r="A196" s="16">
        <v>2030</v>
      </c>
      <c r="B196" s="16" t="s">
        <v>9</v>
      </c>
      <c r="C196" s="16" t="s">
        <v>174</v>
      </c>
      <c r="D196" s="16">
        <v>1.62</v>
      </c>
      <c r="E196" s="16" t="s">
        <v>173</v>
      </c>
    </row>
    <row r="197" spans="1:5" x14ac:dyDescent="0.25">
      <c r="A197" s="16">
        <v>2031</v>
      </c>
      <c r="B197" s="16" t="s">
        <v>9</v>
      </c>
      <c r="C197" s="16" t="s">
        <v>174</v>
      </c>
      <c r="D197" s="16">
        <v>1.55</v>
      </c>
      <c r="E197" s="16" t="s">
        <v>173</v>
      </c>
    </row>
    <row r="198" spans="1:5" x14ac:dyDescent="0.25">
      <c r="A198" s="16">
        <v>2032</v>
      </c>
      <c r="B198" s="16" t="s">
        <v>9</v>
      </c>
      <c r="C198" s="16" t="s">
        <v>174</v>
      </c>
      <c r="D198" s="16">
        <v>1.48</v>
      </c>
      <c r="E198" s="16" t="s">
        <v>173</v>
      </c>
    </row>
    <row r="199" spans="1:5" x14ac:dyDescent="0.25">
      <c r="A199" s="16">
        <v>2033</v>
      </c>
      <c r="B199" s="16" t="s">
        <v>9</v>
      </c>
      <c r="C199" s="16" t="s">
        <v>174</v>
      </c>
      <c r="D199" s="16">
        <v>1.36</v>
      </c>
      <c r="E199" s="16" t="s">
        <v>173</v>
      </c>
    </row>
    <row r="200" spans="1:5" x14ac:dyDescent="0.25">
      <c r="A200" s="16">
        <v>2034</v>
      </c>
      <c r="B200" s="16" t="s">
        <v>9</v>
      </c>
      <c r="C200" s="16" t="s">
        <v>174</v>
      </c>
      <c r="D200" s="16">
        <v>1.23</v>
      </c>
      <c r="E200" s="16" t="s">
        <v>173</v>
      </c>
    </row>
    <row r="201" spans="1:5" x14ac:dyDescent="0.25">
      <c r="A201" s="16">
        <v>2035</v>
      </c>
      <c r="B201" s="16" t="s">
        <v>9</v>
      </c>
      <c r="C201" s="16" t="s">
        <v>174</v>
      </c>
      <c r="D201" s="16">
        <v>1.1200000000000001</v>
      </c>
      <c r="E201" s="16" t="s">
        <v>173</v>
      </c>
    </row>
    <row r="202" spans="1:5" x14ac:dyDescent="0.25">
      <c r="A202" s="16">
        <v>2036</v>
      </c>
      <c r="B202" s="16" t="s">
        <v>9</v>
      </c>
      <c r="C202" s="16" t="s">
        <v>174</v>
      </c>
      <c r="D202" s="16">
        <v>1.01</v>
      </c>
      <c r="E202" s="16" t="s">
        <v>173</v>
      </c>
    </row>
    <row r="203" spans="1:5" x14ac:dyDescent="0.25">
      <c r="A203" s="16">
        <v>2037</v>
      </c>
      <c r="B203" s="16" t="s">
        <v>9</v>
      </c>
      <c r="C203" s="16" t="s">
        <v>174</v>
      </c>
      <c r="D203" s="16">
        <v>0.9</v>
      </c>
      <c r="E203" s="16" t="s">
        <v>173</v>
      </c>
    </row>
    <row r="204" spans="1:5" x14ac:dyDescent="0.25">
      <c r="A204" s="16">
        <v>2038</v>
      </c>
      <c r="B204" s="16" t="s">
        <v>9</v>
      </c>
      <c r="C204" s="16" t="s">
        <v>174</v>
      </c>
      <c r="D204" s="16">
        <v>0.85</v>
      </c>
      <c r="E204" s="16" t="s">
        <v>173</v>
      </c>
    </row>
    <row r="205" spans="1:5" x14ac:dyDescent="0.25">
      <c r="A205" s="16">
        <v>2039</v>
      </c>
      <c r="B205" s="16" t="s">
        <v>9</v>
      </c>
      <c r="C205" s="16" t="s">
        <v>174</v>
      </c>
      <c r="D205" s="16">
        <v>0.81</v>
      </c>
      <c r="E205" s="16" t="s">
        <v>173</v>
      </c>
    </row>
    <row r="206" spans="1:5" x14ac:dyDescent="0.25">
      <c r="A206" s="16">
        <v>2040</v>
      </c>
      <c r="B206" s="16" t="s">
        <v>9</v>
      </c>
      <c r="C206" s="16" t="s">
        <v>174</v>
      </c>
      <c r="D206" s="16">
        <v>0.78</v>
      </c>
      <c r="E206" s="16" t="s">
        <v>173</v>
      </c>
    </row>
    <row r="207" spans="1:5" x14ac:dyDescent="0.25">
      <c r="A207" s="16">
        <v>2041</v>
      </c>
      <c r="B207" s="16" t="s">
        <v>9</v>
      </c>
      <c r="C207" s="16" t="s">
        <v>174</v>
      </c>
      <c r="D207" s="16">
        <v>0.74</v>
      </c>
      <c r="E207" s="16" t="s">
        <v>173</v>
      </c>
    </row>
    <row r="208" spans="1:5" x14ac:dyDescent="0.25">
      <c r="A208" s="16">
        <v>2042</v>
      </c>
      <c r="B208" s="16" t="s">
        <v>9</v>
      </c>
      <c r="C208" s="16" t="s">
        <v>174</v>
      </c>
      <c r="D208" s="16">
        <v>0.71</v>
      </c>
      <c r="E208" s="16" t="s">
        <v>173</v>
      </c>
    </row>
    <row r="209" spans="1:5" x14ac:dyDescent="0.25">
      <c r="A209" s="16">
        <v>2043</v>
      </c>
      <c r="B209" s="16" t="s">
        <v>9</v>
      </c>
      <c r="C209" s="16" t="s">
        <v>174</v>
      </c>
      <c r="D209" s="16">
        <v>0.67</v>
      </c>
      <c r="E209" s="16" t="s">
        <v>173</v>
      </c>
    </row>
    <row r="210" spans="1:5" x14ac:dyDescent="0.25">
      <c r="A210" s="16">
        <v>2044</v>
      </c>
      <c r="B210" s="16" t="s">
        <v>9</v>
      </c>
      <c r="C210" s="16" t="s">
        <v>174</v>
      </c>
      <c r="D210" s="16">
        <v>0.64</v>
      </c>
      <c r="E210" s="16" t="s">
        <v>173</v>
      </c>
    </row>
    <row r="211" spans="1:5" x14ac:dyDescent="0.25">
      <c r="A211" s="16">
        <v>2045</v>
      </c>
      <c r="B211" s="16" t="s">
        <v>9</v>
      </c>
      <c r="C211" s="16" t="s">
        <v>174</v>
      </c>
      <c r="D211" s="16">
        <v>0.56999999999999995</v>
      </c>
      <c r="E211" s="16" t="s">
        <v>173</v>
      </c>
    </row>
    <row r="212" spans="1:5" x14ac:dyDescent="0.25">
      <c r="A212" s="16">
        <v>2046</v>
      </c>
      <c r="B212" s="16" t="s">
        <v>9</v>
      </c>
      <c r="C212" s="16" t="s">
        <v>174</v>
      </c>
      <c r="D212" s="16">
        <v>0.51</v>
      </c>
      <c r="E212" s="16" t="s">
        <v>173</v>
      </c>
    </row>
    <row r="213" spans="1:5" x14ac:dyDescent="0.25">
      <c r="A213" s="16">
        <v>2047</v>
      </c>
      <c r="B213" s="16" t="s">
        <v>9</v>
      </c>
      <c r="C213" s="16" t="s">
        <v>174</v>
      </c>
      <c r="D213" s="16">
        <v>0.48</v>
      </c>
      <c r="E213" s="16" t="s">
        <v>173</v>
      </c>
    </row>
    <row r="214" spans="1:5" x14ac:dyDescent="0.25">
      <c r="A214" s="16">
        <v>2048</v>
      </c>
      <c r="B214" s="16" t="s">
        <v>9</v>
      </c>
      <c r="C214" s="16" t="s">
        <v>174</v>
      </c>
      <c r="D214" s="16">
        <v>0.45</v>
      </c>
      <c r="E214" s="16" t="s">
        <v>173</v>
      </c>
    </row>
    <row r="215" spans="1:5" x14ac:dyDescent="0.25">
      <c r="A215" s="16">
        <v>2049</v>
      </c>
      <c r="B215" s="16" t="s">
        <v>9</v>
      </c>
      <c r="C215" s="16" t="s">
        <v>174</v>
      </c>
      <c r="D215" s="16">
        <v>0.42</v>
      </c>
      <c r="E215" s="16" t="s">
        <v>173</v>
      </c>
    </row>
    <row r="216" spans="1:5" x14ac:dyDescent="0.25">
      <c r="A216" s="16">
        <v>2050</v>
      </c>
      <c r="B216" s="16" t="s">
        <v>9</v>
      </c>
      <c r="C216" s="16" t="s">
        <v>174</v>
      </c>
      <c r="D216" s="16">
        <v>0.34</v>
      </c>
      <c r="E216" s="16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6"/>
  <sheetViews>
    <sheetView workbookViewId="0"/>
  </sheetViews>
  <sheetFormatPr defaultColWidth="11.5703125" defaultRowHeight="15" x14ac:dyDescent="0.25"/>
  <cols>
    <col min="3" max="3" width="13.7109375" bestFit="1" customWidth="1"/>
  </cols>
  <sheetData>
    <row r="1" spans="1:5" x14ac:dyDescent="0.25">
      <c r="A1" s="15" t="s">
        <v>175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6</v>
      </c>
      <c r="B6" s="3" t="s">
        <v>44</v>
      </c>
      <c r="C6" s="3" t="s">
        <v>7</v>
      </c>
      <c r="D6" s="3" t="s">
        <v>4</v>
      </c>
      <c r="E6" s="3" t="s">
        <v>8</v>
      </c>
    </row>
    <row r="7" spans="1:5" x14ac:dyDescent="0.25">
      <c r="A7">
        <v>2030</v>
      </c>
      <c r="B7" t="s">
        <v>176</v>
      </c>
      <c r="C7" s="10">
        <v>5.5481093507450296</v>
      </c>
      <c r="D7" t="s">
        <v>177</v>
      </c>
      <c r="E7" t="s">
        <v>36</v>
      </c>
    </row>
    <row r="8" spans="1:5" x14ac:dyDescent="0.25">
      <c r="A8">
        <v>2035</v>
      </c>
      <c r="B8" t="s">
        <v>176</v>
      </c>
      <c r="C8" s="10">
        <v>14.2602114586404</v>
      </c>
      <c r="D8" t="s">
        <v>177</v>
      </c>
      <c r="E8" t="s">
        <v>36</v>
      </c>
    </row>
    <row r="9" spans="1:5" x14ac:dyDescent="0.25">
      <c r="A9">
        <v>2040</v>
      </c>
      <c r="B9" t="s">
        <v>176</v>
      </c>
      <c r="C9" s="10">
        <v>14.660884314524299</v>
      </c>
      <c r="D9" t="s">
        <v>177</v>
      </c>
      <c r="E9" t="s">
        <v>36</v>
      </c>
    </row>
    <row r="10" spans="1:5" x14ac:dyDescent="0.25">
      <c r="A10">
        <v>2045</v>
      </c>
      <c r="B10" t="s">
        <v>176</v>
      </c>
      <c r="C10" s="10">
        <v>12.0387676279339</v>
      </c>
      <c r="D10" t="s">
        <v>177</v>
      </c>
      <c r="E10" t="s">
        <v>36</v>
      </c>
    </row>
    <row r="11" spans="1:5" x14ac:dyDescent="0.25">
      <c r="A11">
        <v>2050</v>
      </c>
      <c r="B11" t="s">
        <v>176</v>
      </c>
      <c r="C11" s="10">
        <v>10.570118073370899</v>
      </c>
      <c r="D11" t="s">
        <v>177</v>
      </c>
      <c r="E11" t="s">
        <v>36</v>
      </c>
    </row>
    <row r="12" spans="1:5" x14ac:dyDescent="0.25">
      <c r="A12">
        <v>2030</v>
      </c>
      <c r="B12" t="s">
        <v>172</v>
      </c>
      <c r="C12" s="10">
        <v>9.2784009937480008</v>
      </c>
      <c r="D12" t="s">
        <v>177</v>
      </c>
      <c r="E12" t="s">
        <v>36</v>
      </c>
    </row>
    <row r="13" spans="1:5" x14ac:dyDescent="0.25">
      <c r="A13">
        <v>2035</v>
      </c>
      <c r="B13" t="s">
        <v>172</v>
      </c>
      <c r="C13" s="10">
        <v>23.266776923113799</v>
      </c>
      <c r="D13" t="s">
        <v>177</v>
      </c>
      <c r="E13" t="s">
        <v>36</v>
      </c>
    </row>
    <row r="14" spans="1:5" x14ac:dyDescent="0.25">
      <c r="A14">
        <v>2040</v>
      </c>
      <c r="B14" t="s">
        <v>172</v>
      </c>
      <c r="C14" s="10">
        <v>26.1340232643667</v>
      </c>
      <c r="D14" t="s">
        <v>177</v>
      </c>
      <c r="E14" t="s">
        <v>36</v>
      </c>
    </row>
    <row r="15" spans="1:5" x14ac:dyDescent="0.25">
      <c r="A15">
        <v>2045</v>
      </c>
      <c r="B15" t="s">
        <v>172</v>
      </c>
      <c r="C15" s="10">
        <v>20.503646627699101</v>
      </c>
      <c r="D15" t="s">
        <v>177</v>
      </c>
      <c r="E15" t="s">
        <v>36</v>
      </c>
    </row>
    <row r="16" spans="1:5" x14ac:dyDescent="0.25">
      <c r="A16">
        <v>2050</v>
      </c>
      <c r="B16" t="s">
        <v>172</v>
      </c>
      <c r="C16" s="10">
        <v>15.966749956070601</v>
      </c>
      <c r="D16" t="s">
        <v>177</v>
      </c>
      <c r="E16" t="s">
        <v>36</v>
      </c>
    </row>
    <row r="17" spans="1:5" x14ac:dyDescent="0.25">
      <c r="A17">
        <v>2030</v>
      </c>
      <c r="B17" t="s">
        <v>176</v>
      </c>
      <c r="C17" s="10">
        <v>3.9242132248238901</v>
      </c>
      <c r="D17" t="s">
        <v>178</v>
      </c>
      <c r="E17" t="s">
        <v>36</v>
      </c>
    </row>
    <row r="18" spans="1:5" x14ac:dyDescent="0.25">
      <c r="A18">
        <v>2035</v>
      </c>
      <c r="B18" t="s">
        <v>176</v>
      </c>
      <c r="C18" s="10">
        <v>5.4905418541670103</v>
      </c>
      <c r="D18" t="s">
        <v>178</v>
      </c>
      <c r="E18" t="s">
        <v>36</v>
      </c>
    </row>
    <row r="19" spans="1:5" x14ac:dyDescent="0.25">
      <c r="A19">
        <v>2040</v>
      </c>
      <c r="B19" t="s">
        <v>176</v>
      </c>
      <c r="C19" s="10">
        <v>5.8897611870829598</v>
      </c>
      <c r="D19" t="s">
        <v>178</v>
      </c>
      <c r="E19" t="s">
        <v>36</v>
      </c>
    </row>
    <row r="20" spans="1:5" x14ac:dyDescent="0.25">
      <c r="A20">
        <v>2045</v>
      </c>
      <c r="B20" t="s">
        <v>176</v>
      </c>
      <c r="C20" s="10">
        <v>5.2515491670929002</v>
      </c>
      <c r="D20" t="s">
        <v>178</v>
      </c>
      <c r="E20" t="s">
        <v>36</v>
      </c>
    </row>
    <row r="21" spans="1:5" x14ac:dyDescent="0.25">
      <c r="A21">
        <v>2050</v>
      </c>
      <c r="B21" t="s">
        <v>176</v>
      </c>
      <c r="C21" s="10">
        <v>4.6363822368375303</v>
      </c>
      <c r="D21" t="s">
        <v>178</v>
      </c>
      <c r="E21" t="s">
        <v>36</v>
      </c>
    </row>
    <row r="22" spans="1:5" x14ac:dyDescent="0.25">
      <c r="A22">
        <v>2030</v>
      </c>
      <c r="B22" t="s">
        <v>172</v>
      </c>
      <c r="C22" s="10">
        <v>8.6720131054078404</v>
      </c>
      <c r="D22" t="s">
        <v>178</v>
      </c>
      <c r="E22" t="s">
        <v>36</v>
      </c>
    </row>
    <row r="23" spans="1:5" x14ac:dyDescent="0.25">
      <c r="A23">
        <v>2035</v>
      </c>
      <c r="B23" t="s">
        <v>172</v>
      </c>
      <c r="C23" s="10">
        <v>16.524702198764999</v>
      </c>
      <c r="D23" t="s">
        <v>178</v>
      </c>
      <c r="E23" t="s">
        <v>36</v>
      </c>
    </row>
    <row r="24" spans="1:5" x14ac:dyDescent="0.25">
      <c r="A24">
        <v>2040</v>
      </c>
      <c r="B24" t="s">
        <v>172</v>
      </c>
      <c r="C24" s="10">
        <v>10.7382615236977</v>
      </c>
      <c r="D24" t="s">
        <v>178</v>
      </c>
      <c r="E24" t="s">
        <v>36</v>
      </c>
    </row>
    <row r="25" spans="1:5" x14ac:dyDescent="0.25">
      <c r="A25">
        <v>2045</v>
      </c>
      <c r="B25" t="s">
        <v>172</v>
      </c>
      <c r="C25" s="10">
        <v>4.7325521832312303</v>
      </c>
      <c r="D25" t="s">
        <v>178</v>
      </c>
      <c r="E25" t="s">
        <v>36</v>
      </c>
    </row>
    <row r="26" spans="1:5" x14ac:dyDescent="0.25">
      <c r="A26">
        <v>2050</v>
      </c>
      <c r="B26" t="s">
        <v>172</v>
      </c>
      <c r="C26" s="10">
        <v>1.57425845379834</v>
      </c>
      <c r="D26" t="s">
        <v>178</v>
      </c>
      <c r="E26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0"/>
  <sheetViews>
    <sheetView workbookViewId="0"/>
  </sheetViews>
  <sheetFormatPr defaultColWidth="11.5703125" defaultRowHeight="15" x14ac:dyDescent="0.25"/>
  <sheetData>
    <row r="1" spans="1:4" x14ac:dyDescent="0.25">
      <c r="A1" s="15" t="s">
        <v>179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2015</v>
      </c>
      <c r="B7" t="s">
        <v>9</v>
      </c>
      <c r="C7" s="10">
        <v>0.371</v>
      </c>
      <c r="D7" t="s">
        <v>36</v>
      </c>
    </row>
    <row r="8" spans="1:4" x14ac:dyDescent="0.25">
      <c r="A8">
        <v>2015</v>
      </c>
      <c r="B8" t="s">
        <v>180</v>
      </c>
      <c r="C8" s="10">
        <v>0.371</v>
      </c>
      <c r="D8" t="s">
        <v>36</v>
      </c>
    </row>
    <row r="9" spans="1:4" x14ac:dyDescent="0.25">
      <c r="A9">
        <v>2015</v>
      </c>
      <c r="B9" t="s">
        <v>16</v>
      </c>
      <c r="C9" s="10">
        <v>0.371</v>
      </c>
      <c r="D9" t="s">
        <v>36</v>
      </c>
    </row>
    <row r="10" spans="1:4" x14ac:dyDescent="0.25">
      <c r="A10">
        <v>2015</v>
      </c>
      <c r="B10" t="s">
        <v>181</v>
      </c>
      <c r="C10" s="10">
        <v>0.371</v>
      </c>
      <c r="D10" t="s">
        <v>36</v>
      </c>
    </row>
    <row r="11" spans="1:4" x14ac:dyDescent="0.25">
      <c r="A11">
        <v>2016</v>
      </c>
      <c r="B11" t="s">
        <v>9</v>
      </c>
      <c r="C11" s="10">
        <v>1.1082000000000001</v>
      </c>
      <c r="D11" t="s">
        <v>36</v>
      </c>
    </row>
    <row r="12" spans="1:4" x14ac:dyDescent="0.25">
      <c r="A12">
        <v>2016</v>
      </c>
      <c r="B12" t="s">
        <v>180</v>
      </c>
      <c r="C12" s="10">
        <v>1.1082000000000001</v>
      </c>
      <c r="D12" t="s">
        <v>36</v>
      </c>
    </row>
    <row r="13" spans="1:4" x14ac:dyDescent="0.25">
      <c r="A13">
        <v>2016</v>
      </c>
      <c r="B13" t="s">
        <v>16</v>
      </c>
      <c r="C13" s="10">
        <v>1.1082000000000001</v>
      </c>
      <c r="D13" t="s">
        <v>36</v>
      </c>
    </row>
    <row r="14" spans="1:4" x14ac:dyDescent="0.25">
      <c r="A14">
        <v>2016</v>
      </c>
      <c r="B14" t="s">
        <v>181</v>
      </c>
      <c r="C14" s="10">
        <v>1.1082000000000001</v>
      </c>
      <c r="D14" t="s">
        <v>36</v>
      </c>
    </row>
    <row r="15" spans="1:4" x14ac:dyDescent="0.25">
      <c r="A15">
        <v>2017</v>
      </c>
      <c r="B15" t="s">
        <v>9</v>
      </c>
      <c r="C15" s="10">
        <v>1.1385000000000001</v>
      </c>
      <c r="D15" t="s">
        <v>36</v>
      </c>
    </row>
    <row r="16" spans="1:4" x14ac:dyDescent="0.25">
      <c r="A16">
        <v>2017</v>
      </c>
      <c r="B16" t="s">
        <v>180</v>
      </c>
      <c r="C16" s="10">
        <v>1.1385000000000001</v>
      </c>
      <c r="D16" t="s">
        <v>36</v>
      </c>
    </row>
    <row r="17" spans="1:4" x14ac:dyDescent="0.25">
      <c r="A17">
        <v>2017</v>
      </c>
      <c r="B17" t="s">
        <v>16</v>
      </c>
      <c r="C17" s="10">
        <v>1.1385000000000001</v>
      </c>
      <c r="D17" t="s">
        <v>36</v>
      </c>
    </row>
    <row r="18" spans="1:4" x14ac:dyDescent="0.25">
      <c r="A18">
        <v>2017</v>
      </c>
      <c r="B18" t="s">
        <v>181</v>
      </c>
      <c r="C18" s="10">
        <v>1.1385000000000001</v>
      </c>
      <c r="D18" t="s">
        <v>36</v>
      </c>
    </row>
    <row r="19" spans="1:4" x14ac:dyDescent="0.25">
      <c r="A19">
        <v>2018</v>
      </c>
      <c r="B19" t="s">
        <v>9</v>
      </c>
      <c r="C19" s="10">
        <v>1.0663</v>
      </c>
      <c r="D19" t="s">
        <v>36</v>
      </c>
    </row>
    <row r="20" spans="1:4" x14ac:dyDescent="0.25">
      <c r="A20">
        <v>2018</v>
      </c>
      <c r="B20" t="s">
        <v>180</v>
      </c>
      <c r="C20" s="10">
        <v>1.0663</v>
      </c>
      <c r="D20" t="s">
        <v>36</v>
      </c>
    </row>
    <row r="21" spans="1:4" x14ac:dyDescent="0.25">
      <c r="A21">
        <v>2018</v>
      </c>
      <c r="B21" t="s">
        <v>16</v>
      </c>
      <c r="C21" s="10">
        <v>1.0663</v>
      </c>
      <c r="D21" t="s">
        <v>36</v>
      </c>
    </row>
    <row r="22" spans="1:4" x14ac:dyDescent="0.25">
      <c r="A22">
        <v>2018</v>
      </c>
      <c r="B22" t="s">
        <v>181</v>
      </c>
      <c r="C22" s="10">
        <v>1.0663</v>
      </c>
      <c r="D22" t="s">
        <v>36</v>
      </c>
    </row>
    <row r="23" spans="1:4" x14ac:dyDescent="0.25">
      <c r="A23">
        <v>2019</v>
      </c>
      <c r="B23" t="s">
        <v>9</v>
      </c>
      <c r="C23" s="10">
        <v>1.1283000000000001</v>
      </c>
      <c r="D23" t="s">
        <v>36</v>
      </c>
    </row>
    <row r="24" spans="1:4" x14ac:dyDescent="0.25">
      <c r="A24">
        <v>2019</v>
      </c>
      <c r="B24" t="s">
        <v>180</v>
      </c>
      <c r="C24" s="10">
        <v>1.1283000000000001</v>
      </c>
      <c r="D24" t="s">
        <v>36</v>
      </c>
    </row>
    <row r="25" spans="1:4" x14ac:dyDescent="0.25">
      <c r="A25">
        <v>2019</v>
      </c>
      <c r="B25" t="s">
        <v>16</v>
      </c>
      <c r="C25" s="10">
        <v>1.1283000000000001</v>
      </c>
      <c r="D25" t="s">
        <v>36</v>
      </c>
    </row>
    <row r="26" spans="1:4" x14ac:dyDescent="0.25">
      <c r="A26">
        <v>2019</v>
      </c>
      <c r="B26" t="s">
        <v>181</v>
      </c>
      <c r="C26" s="10">
        <v>1.1283000000000001</v>
      </c>
      <c r="D26" t="s">
        <v>36</v>
      </c>
    </row>
    <row r="27" spans="1:4" x14ac:dyDescent="0.25">
      <c r="A27">
        <v>2020</v>
      </c>
      <c r="B27" t="s">
        <v>9</v>
      </c>
      <c r="C27" s="10">
        <v>0.94069999999999998</v>
      </c>
      <c r="D27" t="s">
        <v>36</v>
      </c>
    </row>
    <row r="28" spans="1:4" x14ac:dyDescent="0.25">
      <c r="A28">
        <v>2020</v>
      </c>
      <c r="B28" t="s">
        <v>180</v>
      </c>
      <c r="C28" s="10">
        <v>0.94069999999999998</v>
      </c>
      <c r="D28" t="s">
        <v>36</v>
      </c>
    </row>
    <row r="29" spans="1:4" x14ac:dyDescent="0.25">
      <c r="A29">
        <v>2020</v>
      </c>
      <c r="B29" t="s">
        <v>16</v>
      </c>
      <c r="C29" s="10">
        <v>0.94069999999999998</v>
      </c>
      <c r="D29" t="s">
        <v>36</v>
      </c>
    </row>
    <row r="30" spans="1:4" x14ac:dyDescent="0.25">
      <c r="A30">
        <v>2020</v>
      </c>
      <c r="B30" t="s">
        <v>181</v>
      </c>
      <c r="C30" s="10">
        <v>0.94069999999999998</v>
      </c>
      <c r="D30" t="s">
        <v>36</v>
      </c>
    </row>
    <row r="31" spans="1:4" x14ac:dyDescent="0.25">
      <c r="A31">
        <v>2021</v>
      </c>
      <c r="B31" t="s">
        <v>9</v>
      </c>
      <c r="C31" s="10">
        <v>1.2948999999999999</v>
      </c>
      <c r="D31" t="s">
        <v>36</v>
      </c>
    </row>
    <row r="32" spans="1:4" x14ac:dyDescent="0.25">
      <c r="A32">
        <v>2021</v>
      </c>
      <c r="B32" t="s">
        <v>180</v>
      </c>
      <c r="C32" s="10">
        <v>1.2948999999999999</v>
      </c>
      <c r="D32" t="s">
        <v>36</v>
      </c>
    </row>
    <row r="33" spans="1:4" x14ac:dyDescent="0.25">
      <c r="A33">
        <v>2021</v>
      </c>
      <c r="B33" t="s">
        <v>16</v>
      </c>
      <c r="C33" s="10">
        <v>1.2948999999999999</v>
      </c>
      <c r="D33" t="s">
        <v>36</v>
      </c>
    </row>
    <row r="34" spans="1:4" x14ac:dyDescent="0.25">
      <c r="A34">
        <v>2021</v>
      </c>
      <c r="B34" t="s">
        <v>181</v>
      </c>
      <c r="C34" s="10">
        <v>1.2948999999999999</v>
      </c>
      <c r="D34" t="s">
        <v>36</v>
      </c>
    </row>
    <row r="35" spans="1:4" x14ac:dyDescent="0.25">
      <c r="A35">
        <v>2022</v>
      </c>
      <c r="B35" t="s">
        <v>9</v>
      </c>
      <c r="C35" s="10">
        <v>1.2948999999999999</v>
      </c>
      <c r="D35" t="s">
        <v>36</v>
      </c>
    </row>
    <row r="36" spans="1:4" x14ac:dyDescent="0.25">
      <c r="A36">
        <v>2022</v>
      </c>
      <c r="B36" t="s">
        <v>180</v>
      </c>
      <c r="C36" s="10">
        <v>1.2948999999999999</v>
      </c>
      <c r="D36" t="s">
        <v>36</v>
      </c>
    </row>
    <row r="37" spans="1:4" x14ac:dyDescent="0.25">
      <c r="A37">
        <v>2022</v>
      </c>
      <c r="B37" t="s">
        <v>16</v>
      </c>
      <c r="C37" s="10">
        <v>1.2948999999999999</v>
      </c>
      <c r="D37" t="s">
        <v>36</v>
      </c>
    </row>
    <row r="38" spans="1:4" x14ac:dyDescent="0.25">
      <c r="A38">
        <v>2022</v>
      </c>
      <c r="B38" t="s">
        <v>181</v>
      </c>
      <c r="C38" s="10">
        <v>1.2948999999999999</v>
      </c>
      <c r="D38" t="s">
        <v>36</v>
      </c>
    </row>
    <row r="39" spans="1:4" x14ac:dyDescent="0.25">
      <c r="A39">
        <v>2023</v>
      </c>
      <c r="B39" t="s">
        <v>9</v>
      </c>
      <c r="C39" s="10">
        <v>1.3219252131900501</v>
      </c>
      <c r="D39" t="s">
        <v>36</v>
      </c>
    </row>
    <row r="40" spans="1:4" x14ac:dyDescent="0.25">
      <c r="A40">
        <v>2023</v>
      </c>
      <c r="B40" t="s">
        <v>180</v>
      </c>
      <c r="C40" s="10">
        <v>1.2948999999999999</v>
      </c>
      <c r="D40" t="s">
        <v>36</v>
      </c>
    </row>
    <row r="41" spans="1:4" x14ac:dyDescent="0.25">
      <c r="A41">
        <v>2023</v>
      </c>
      <c r="B41" t="s">
        <v>16</v>
      </c>
      <c r="C41" s="10">
        <v>1.3219252131900501</v>
      </c>
      <c r="D41" t="s">
        <v>36</v>
      </c>
    </row>
    <row r="42" spans="1:4" x14ac:dyDescent="0.25">
      <c r="A42">
        <v>2023</v>
      </c>
      <c r="B42" t="s">
        <v>181</v>
      </c>
      <c r="C42" s="10">
        <v>1.2948999999999999</v>
      </c>
      <c r="D42" t="s">
        <v>36</v>
      </c>
    </row>
    <row r="43" spans="1:4" x14ac:dyDescent="0.25">
      <c r="A43">
        <v>2024</v>
      </c>
      <c r="B43" t="s">
        <v>9</v>
      </c>
      <c r="C43" s="10">
        <v>1.4229793759804199</v>
      </c>
      <c r="D43" t="s">
        <v>36</v>
      </c>
    </row>
    <row r="44" spans="1:4" x14ac:dyDescent="0.25">
      <c r="A44">
        <v>2024</v>
      </c>
      <c r="B44" t="s">
        <v>180</v>
      </c>
      <c r="C44" s="10">
        <v>1.29496115881123</v>
      </c>
      <c r="D44" t="s">
        <v>36</v>
      </c>
    </row>
    <row r="45" spans="1:4" x14ac:dyDescent="0.25">
      <c r="A45">
        <v>2024</v>
      </c>
      <c r="B45" t="s">
        <v>16</v>
      </c>
      <c r="C45" s="10">
        <v>1.42335715781045</v>
      </c>
      <c r="D45" t="s">
        <v>36</v>
      </c>
    </row>
    <row r="46" spans="1:4" x14ac:dyDescent="0.25">
      <c r="A46">
        <v>2024</v>
      </c>
      <c r="B46" t="s">
        <v>181</v>
      </c>
      <c r="C46" s="10">
        <v>1.2949030709602101</v>
      </c>
      <c r="D46" t="s">
        <v>36</v>
      </c>
    </row>
    <row r="47" spans="1:4" x14ac:dyDescent="0.25">
      <c r="A47">
        <v>2025</v>
      </c>
      <c r="B47" t="s">
        <v>9</v>
      </c>
      <c r="C47" s="10">
        <v>1.71875961445466</v>
      </c>
      <c r="D47" t="s">
        <v>36</v>
      </c>
    </row>
    <row r="48" spans="1:4" x14ac:dyDescent="0.25">
      <c r="A48">
        <v>2025</v>
      </c>
      <c r="B48" t="s">
        <v>180</v>
      </c>
      <c r="C48" s="10">
        <v>1.29804237370523</v>
      </c>
      <c r="D48" t="s">
        <v>36</v>
      </c>
    </row>
    <row r="49" spans="1:4" x14ac:dyDescent="0.25">
      <c r="A49">
        <v>2025</v>
      </c>
      <c r="B49" t="s">
        <v>16</v>
      </c>
      <c r="C49" s="10">
        <v>1.72122261316132</v>
      </c>
      <c r="D49" t="s">
        <v>36</v>
      </c>
    </row>
    <row r="50" spans="1:4" x14ac:dyDescent="0.25">
      <c r="A50">
        <v>2025</v>
      </c>
      <c r="B50" t="s">
        <v>181</v>
      </c>
      <c r="C50" s="10">
        <v>1.2949185355802499</v>
      </c>
      <c r="D50" t="s">
        <v>36</v>
      </c>
    </row>
    <row r="51" spans="1:4" x14ac:dyDescent="0.25">
      <c r="A51">
        <v>2026</v>
      </c>
      <c r="B51" t="s">
        <v>9</v>
      </c>
      <c r="C51" s="10">
        <v>2.3832822791249</v>
      </c>
      <c r="D51" t="s">
        <v>36</v>
      </c>
    </row>
    <row r="52" spans="1:4" x14ac:dyDescent="0.25">
      <c r="A52">
        <v>2026</v>
      </c>
      <c r="B52" t="s">
        <v>180</v>
      </c>
      <c r="C52" s="10">
        <v>1.3117055940105999</v>
      </c>
      <c r="D52" t="s">
        <v>36</v>
      </c>
    </row>
    <row r="53" spans="1:4" x14ac:dyDescent="0.25">
      <c r="A53">
        <v>2026</v>
      </c>
      <c r="B53" t="s">
        <v>16</v>
      </c>
      <c r="C53" s="10">
        <v>2.3926636331381701</v>
      </c>
      <c r="D53" t="s">
        <v>36</v>
      </c>
    </row>
    <row r="54" spans="1:4" x14ac:dyDescent="0.25">
      <c r="A54">
        <v>2026</v>
      </c>
      <c r="B54" t="s">
        <v>181</v>
      </c>
      <c r="C54" s="10">
        <v>1.2949782283261799</v>
      </c>
      <c r="D54" t="s">
        <v>36</v>
      </c>
    </row>
    <row r="55" spans="1:4" x14ac:dyDescent="0.25">
      <c r="A55">
        <v>2027</v>
      </c>
      <c r="B55" t="s">
        <v>9</v>
      </c>
      <c r="C55" s="10">
        <v>3.73775841922824</v>
      </c>
      <c r="D55" t="s">
        <v>36</v>
      </c>
    </row>
    <row r="56" spans="1:4" x14ac:dyDescent="0.25">
      <c r="A56">
        <v>2027</v>
      </c>
      <c r="B56" t="s">
        <v>180</v>
      </c>
      <c r="C56" s="10">
        <v>1.3558490069194999</v>
      </c>
      <c r="D56" t="s">
        <v>36</v>
      </c>
    </row>
    <row r="57" spans="1:4" x14ac:dyDescent="0.25">
      <c r="A57">
        <v>2027</v>
      </c>
      <c r="B57" t="s">
        <v>16</v>
      </c>
      <c r="C57" s="10">
        <v>3.8211778682727702</v>
      </c>
      <c r="D57" t="s">
        <v>36</v>
      </c>
    </row>
    <row r="58" spans="1:4" x14ac:dyDescent="0.25">
      <c r="A58">
        <v>2027</v>
      </c>
      <c r="B58" t="s">
        <v>181</v>
      </c>
      <c r="C58" s="10">
        <v>1.30273510368429</v>
      </c>
      <c r="D58" t="s">
        <v>36</v>
      </c>
    </row>
    <row r="59" spans="1:4" x14ac:dyDescent="0.25">
      <c r="A59">
        <v>2028</v>
      </c>
      <c r="B59" t="s">
        <v>9</v>
      </c>
      <c r="C59" s="10">
        <v>6.56647006089156</v>
      </c>
      <c r="D59" t="s">
        <v>36</v>
      </c>
    </row>
    <row r="60" spans="1:4" x14ac:dyDescent="0.25">
      <c r="A60">
        <v>2028</v>
      </c>
      <c r="B60" t="s">
        <v>180</v>
      </c>
      <c r="C60" s="10">
        <v>1.46629334207606</v>
      </c>
      <c r="D60" t="s">
        <v>36</v>
      </c>
    </row>
    <row r="61" spans="1:4" x14ac:dyDescent="0.25">
      <c r="A61">
        <v>2028</v>
      </c>
      <c r="B61" t="s">
        <v>16</v>
      </c>
      <c r="C61" s="10">
        <v>6.8091767602432496</v>
      </c>
      <c r="D61" t="s">
        <v>36</v>
      </c>
    </row>
    <row r="62" spans="1:4" x14ac:dyDescent="0.25">
      <c r="A62">
        <v>2028</v>
      </c>
      <c r="B62" t="s">
        <v>181</v>
      </c>
      <c r="C62" s="10">
        <v>1.3300080857880701</v>
      </c>
      <c r="D62" t="s">
        <v>36</v>
      </c>
    </row>
    <row r="63" spans="1:4" x14ac:dyDescent="0.25">
      <c r="A63">
        <v>2029</v>
      </c>
      <c r="B63" t="s">
        <v>9</v>
      </c>
      <c r="C63" s="10">
        <v>9.7479784731980192</v>
      </c>
      <c r="D63" t="s">
        <v>36</v>
      </c>
    </row>
    <row r="64" spans="1:4" x14ac:dyDescent="0.25">
      <c r="A64">
        <v>2029</v>
      </c>
      <c r="B64" t="s">
        <v>180</v>
      </c>
      <c r="C64" s="10">
        <v>1.6850043243699</v>
      </c>
      <c r="D64" t="s">
        <v>36</v>
      </c>
    </row>
    <row r="65" spans="1:4" x14ac:dyDescent="0.25">
      <c r="A65">
        <v>2029</v>
      </c>
      <c r="B65" t="s">
        <v>16</v>
      </c>
      <c r="C65" s="10">
        <v>10.6033851772525</v>
      </c>
      <c r="D65" t="s">
        <v>36</v>
      </c>
    </row>
    <row r="66" spans="1:4" x14ac:dyDescent="0.25">
      <c r="A66">
        <v>2029</v>
      </c>
      <c r="B66" t="s">
        <v>181</v>
      </c>
      <c r="C66" s="10">
        <v>1.38032190377177</v>
      </c>
      <c r="D66" t="s">
        <v>36</v>
      </c>
    </row>
    <row r="67" spans="1:4" x14ac:dyDescent="0.25">
      <c r="A67">
        <v>2030</v>
      </c>
      <c r="B67" t="s">
        <v>9</v>
      </c>
      <c r="C67" s="10">
        <v>12.596226330231699</v>
      </c>
      <c r="D67" t="s">
        <v>36</v>
      </c>
    </row>
    <row r="68" spans="1:4" x14ac:dyDescent="0.25">
      <c r="A68">
        <v>2030</v>
      </c>
      <c r="B68" t="s">
        <v>180</v>
      </c>
      <c r="C68" s="10">
        <v>2.0478863568131498</v>
      </c>
      <c r="D68" t="s">
        <v>36</v>
      </c>
    </row>
    <row r="69" spans="1:4" x14ac:dyDescent="0.25">
      <c r="A69">
        <v>2030</v>
      </c>
      <c r="B69" t="s">
        <v>16</v>
      </c>
      <c r="C69" s="10">
        <v>14.826510344493</v>
      </c>
      <c r="D69" t="s">
        <v>36</v>
      </c>
    </row>
    <row r="70" spans="1:4" x14ac:dyDescent="0.25">
      <c r="A70">
        <v>2030</v>
      </c>
      <c r="B70" t="s">
        <v>181</v>
      </c>
      <c r="C70" s="10">
        <v>1.47728160055034</v>
      </c>
      <c r="D70" t="s">
        <v>36</v>
      </c>
    </row>
    <row r="71" spans="1:4" x14ac:dyDescent="0.25">
      <c r="A71">
        <v>2031</v>
      </c>
      <c r="B71" t="s">
        <v>9</v>
      </c>
      <c r="C71" s="10">
        <v>15.3707299411998</v>
      </c>
      <c r="D71" t="s">
        <v>36</v>
      </c>
    </row>
    <row r="72" spans="1:4" x14ac:dyDescent="0.25">
      <c r="A72">
        <v>2031</v>
      </c>
      <c r="B72" t="s">
        <v>180</v>
      </c>
      <c r="C72" s="10">
        <v>1.2603967382289101</v>
      </c>
      <c r="D72" t="s">
        <v>36</v>
      </c>
    </row>
    <row r="73" spans="1:4" x14ac:dyDescent="0.25">
      <c r="A73">
        <v>2031</v>
      </c>
      <c r="B73" t="s">
        <v>16</v>
      </c>
      <c r="C73" s="10">
        <v>19.332588601310398</v>
      </c>
      <c r="D73" t="s">
        <v>36</v>
      </c>
    </row>
    <row r="74" spans="1:4" x14ac:dyDescent="0.25">
      <c r="A74">
        <v>2031</v>
      </c>
      <c r="B74" t="s">
        <v>181</v>
      </c>
      <c r="C74" s="10">
        <v>1.64805673414091</v>
      </c>
      <c r="D74" t="s">
        <v>36</v>
      </c>
    </row>
    <row r="75" spans="1:4" x14ac:dyDescent="0.25">
      <c r="A75">
        <v>2032</v>
      </c>
      <c r="B75" t="s">
        <v>9</v>
      </c>
      <c r="C75" s="10">
        <v>17.954793231717399</v>
      </c>
      <c r="D75" t="s">
        <v>36</v>
      </c>
    </row>
    <row r="76" spans="1:4" x14ac:dyDescent="0.25">
      <c r="A76">
        <v>2032</v>
      </c>
      <c r="B76" t="s">
        <v>180</v>
      </c>
      <c r="C76" s="10">
        <v>1.46593919523281</v>
      </c>
      <c r="D76" t="s">
        <v>36</v>
      </c>
    </row>
    <row r="77" spans="1:4" x14ac:dyDescent="0.25">
      <c r="A77">
        <v>2032</v>
      </c>
      <c r="B77" t="s">
        <v>16</v>
      </c>
      <c r="C77" s="10">
        <v>24.200323275180398</v>
      </c>
      <c r="D77" t="s">
        <v>36</v>
      </c>
    </row>
    <row r="78" spans="1:4" x14ac:dyDescent="0.25">
      <c r="A78">
        <v>2032</v>
      </c>
      <c r="B78" t="s">
        <v>181</v>
      </c>
      <c r="C78" s="10">
        <v>1.96025024275878</v>
      </c>
      <c r="D78" t="s">
        <v>36</v>
      </c>
    </row>
    <row r="79" spans="1:4" x14ac:dyDescent="0.25">
      <c r="A79">
        <v>2033</v>
      </c>
      <c r="B79" t="s">
        <v>9</v>
      </c>
      <c r="C79" s="10">
        <v>19.934929112792901</v>
      </c>
      <c r="D79" t="s">
        <v>36</v>
      </c>
    </row>
    <row r="80" spans="1:4" x14ac:dyDescent="0.25">
      <c r="A80">
        <v>2033</v>
      </c>
      <c r="B80" t="s">
        <v>180</v>
      </c>
      <c r="C80" s="10">
        <v>1.7651729814019901</v>
      </c>
      <c r="D80" t="s">
        <v>36</v>
      </c>
    </row>
    <row r="81" spans="1:4" x14ac:dyDescent="0.25">
      <c r="A81">
        <v>2033</v>
      </c>
      <c r="B81" t="s">
        <v>16</v>
      </c>
      <c r="C81" s="10">
        <v>28.7703039133754</v>
      </c>
      <c r="D81" t="s">
        <v>36</v>
      </c>
    </row>
    <row r="82" spans="1:4" x14ac:dyDescent="0.25">
      <c r="A82">
        <v>2033</v>
      </c>
      <c r="B82" t="s">
        <v>181</v>
      </c>
      <c r="C82" s="10">
        <v>2.48330034009969</v>
      </c>
      <c r="D82" t="s">
        <v>36</v>
      </c>
    </row>
    <row r="83" spans="1:4" x14ac:dyDescent="0.25">
      <c r="A83">
        <v>2034</v>
      </c>
      <c r="B83" t="s">
        <v>9</v>
      </c>
      <c r="C83" s="10">
        <v>21.581293137850199</v>
      </c>
      <c r="D83" t="s">
        <v>36</v>
      </c>
    </row>
    <row r="84" spans="1:4" x14ac:dyDescent="0.25">
      <c r="A84">
        <v>2034</v>
      </c>
      <c r="B84" t="s">
        <v>180</v>
      </c>
      <c r="C84" s="10">
        <v>2.2671465494975198</v>
      </c>
      <c r="D84" t="s">
        <v>36</v>
      </c>
    </row>
    <row r="85" spans="1:4" x14ac:dyDescent="0.25">
      <c r="A85">
        <v>2034</v>
      </c>
      <c r="B85" t="s">
        <v>16</v>
      </c>
      <c r="C85" s="10">
        <v>33.204239868699503</v>
      </c>
      <c r="D85" t="s">
        <v>36</v>
      </c>
    </row>
    <row r="86" spans="1:4" x14ac:dyDescent="0.25">
      <c r="A86">
        <v>2034</v>
      </c>
      <c r="B86" t="s">
        <v>181</v>
      </c>
      <c r="C86" s="10">
        <v>3.3929884868364901</v>
      </c>
      <c r="D86" t="s">
        <v>36</v>
      </c>
    </row>
    <row r="87" spans="1:4" x14ac:dyDescent="0.25">
      <c r="A87">
        <v>2035</v>
      </c>
      <c r="B87" t="s">
        <v>9</v>
      </c>
      <c r="C87" s="10">
        <v>22.015244052932101</v>
      </c>
      <c r="D87" t="s">
        <v>36</v>
      </c>
    </row>
    <row r="88" spans="1:4" x14ac:dyDescent="0.25">
      <c r="A88">
        <v>2035</v>
      </c>
      <c r="B88" t="s">
        <v>180</v>
      </c>
      <c r="C88" s="10">
        <v>2.7879676262677102</v>
      </c>
      <c r="D88" t="s">
        <v>36</v>
      </c>
    </row>
    <row r="89" spans="1:4" x14ac:dyDescent="0.25">
      <c r="A89">
        <v>2035</v>
      </c>
      <c r="B89" t="s">
        <v>16</v>
      </c>
      <c r="C89" s="10">
        <v>37.526988381754201</v>
      </c>
      <c r="D89" t="s">
        <v>36</v>
      </c>
    </row>
    <row r="90" spans="1:4" x14ac:dyDescent="0.25">
      <c r="A90">
        <v>2035</v>
      </c>
      <c r="B90" t="s">
        <v>181</v>
      </c>
      <c r="C90" s="10">
        <v>5.2698489008802198</v>
      </c>
      <c r="D90" t="s">
        <v>36</v>
      </c>
    </row>
    <row r="91" spans="1:4" x14ac:dyDescent="0.25">
      <c r="A91">
        <v>2036</v>
      </c>
      <c r="B91" t="s">
        <v>9</v>
      </c>
      <c r="C91" s="10">
        <v>22.199969057763902</v>
      </c>
      <c r="D91" t="s">
        <v>36</v>
      </c>
    </row>
    <row r="92" spans="1:4" x14ac:dyDescent="0.25">
      <c r="A92">
        <v>2036</v>
      </c>
      <c r="B92" t="s">
        <v>180</v>
      </c>
      <c r="C92" s="10">
        <v>3.1723569698507901</v>
      </c>
      <c r="D92" t="s">
        <v>36</v>
      </c>
    </row>
    <row r="93" spans="1:4" x14ac:dyDescent="0.25">
      <c r="A93">
        <v>2036</v>
      </c>
      <c r="B93" t="s">
        <v>16</v>
      </c>
      <c r="C93" s="10">
        <v>40.934292829865498</v>
      </c>
      <c r="D93" t="s">
        <v>36</v>
      </c>
    </row>
    <row r="94" spans="1:4" x14ac:dyDescent="0.25">
      <c r="A94">
        <v>2036</v>
      </c>
      <c r="B94" t="s">
        <v>181</v>
      </c>
      <c r="C94" s="10">
        <v>7.5436442823110301</v>
      </c>
      <c r="D94" t="s">
        <v>36</v>
      </c>
    </row>
    <row r="95" spans="1:4" x14ac:dyDescent="0.25">
      <c r="A95">
        <v>2037</v>
      </c>
      <c r="B95" t="s">
        <v>9</v>
      </c>
      <c r="C95" s="10">
        <v>21.939103610704201</v>
      </c>
      <c r="D95" t="s">
        <v>36</v>
      </c>
    </row>
    <row r="96" spans="1:4" x14ac:dyDescent="0.25">
      <c r="A96">
        <v>2037</v>
      </c>
      <c r="B96" t="s">
        <v>180</v>
      </c>
      <c r="C96" s="10">
        <v>3.36702476402741</v>
      </c>
      <c r="D96" t="s">
        <v>36</v>
      </c>
    </row>
    <row r="97" spans="1:4" x14ac:dyDescent="0.25">
      <c r="A97">
        <v>2037</v>
      </c>
      <c r="B97" t="s">
        <v>16</v>
      </c>
      <c r="C97" s="10">
        <v>44.013996743209901</v>
      </c>
      <c r="D97" t="s">
        <v>36</v>
      </c>
    </row>
    <row r="98" spans="1:4" x14ac:dyDescent="0.25">
      <c r="A98">
        <v>2037</v>
      </c>
      <c r="B98" t="s">
        <v>181</v>
      </c>
      <c r="C98" s="10">
        <v>10.109133942196699</v>
      </c>
      <c r="D98" t="s">
        <v>36</v>
      </c>
    </row>
    <row r="99" spans="1:4" x14ac:dyDescent="0.25">
      <c r="A99">
        <v>2038</v>
      </c>
      <c r="B99" t="s">
        <v>9</v>
      </c>
      <c r="C99" s="10">
        <v>20.310027975285699</v>
      </c>
      <c r="D99" t="s">
        <v>36</v>
      </c>
    </row>
    <row r="100" spans="1:4" x14ac:dyDescent="0.25">
      <c r="A100">
        <v>2038</v>
      </c>
      <c r="B100" t="s">
        <v>180</v>
      </c>
      <c r="C100" s="10">
        <v>3.5486588437495499</v>
      </c>
      <c r="D100" t="s">
        <v>36</v>
      </c>
    </row>
    <row r="101" spans="1:4" x14ac:dyDescent="0.25">
      <c r="A101">
        <v>2038</v>
      </c>
      <c r="B101" t="s">
        <v>16</v>
      </c>
      <c r="C101" s="10">
        <v>44.652419506403497</v>
      </c>
      <c r="D101" t="s">
        <v>36</v>
      </c>
    </row>
    <row r="102" spans="1:4" x14ac:dyDescent="0.25">
      <c r="A102">
        <v>2038</v>
      </c>
      <c r="B102" t="s">
        <v>181</v>
      </c>
      <c r="C102" s="10">
        <v>12.7713996282998</v>
      </c>
      <c r="D102" t="s">
        <v>36</v>
      </c>
    </row>
    <row r="103" spans="1:4" x14ac:dyDescent="0.25">
      <c r="A103">
        <v>2039</v>
      </c>
      <c r="B103" t="s">
        <v>9</v>
      </c>
      <c r="C103" s="10">
        <v>18.335655196324002</v>
      </c>
      <c r="D103" t="s">
        <v>36</v>
      </c>
    </row>
    <row r="104" spans="1:4" x14ac:dyDescent="0.25">
      <c r="A104">
        <v>2039</v>
      </c>
      <c r="B104" t="s">
        <v>180</v>
      </c>
      <c r="C104" s="10">
        <v>3.6576564643434502</v>
      </c>
      <c r="D104" t="s">
        <v>36</v>
      </c>
    </row>
    <row r="105" spans="1:4" x14ac:dyDescent="0.25">
      <c r="A105">
        <v>2039</v>
      </c>
      <c r="B105" t="s">
        <v>16</v>
      </c>
      <c r="C105" s="10">
        <v>42.706431024776101</v>
      </c>
      <c r="D105" t="s">
        <v>36</v>
      </c>
    </row>
    <row r="106" spans="1:4" x14ac:dyDescent="0.25">
      <c r="A106">
        <v>2039</v>
      </c>
      <c r="B106" t="s">
        <v>181</v>
      </c>
      <c r="C106" s="10">
        <v>15.4161192055781</v>
      </c>
      <c r="D106" t="s">
        <v>36</v>
      </c>
    </row>
    <row r="107" spans="1:4" x14ac:dyDescent="0.25">
      <c r="A107">
        <v>2040</v>
      </c>
      <c r="B107" t="s">
        <v>9</v>
      </c>
      <c r="C107" s="10">
        <v>16.628022710780701</v>
      </c>
      <c r="D107" t="s">
        <v>36</v>
      </c>
    </row>
    <row r="108" spans="1:4" x14ac:dyDescent="0.25">
      <c r="A108">
        <v>2040</v>
      </c>
      <c r="B108" t="s">
        <v>180</v>
      </c>
      <c r="C108" s="10">
        <v>3.9890486478000802</v>
      </c>
      <c r="D108" t="s">
        <v>36</v>
      </c>
    </row>
    <row r="109" spans="1:4" x14ac:dyDescent="0.25">
      <c r="A109">
        <v>2040</v>
      </c>
      <c r="B109" t="s">
        <v>16</v>
      </c>
      <c r="C109" s="10">
        <v>40.7949075788909</v>
      </c>
      <c r="D109" t="s">
        <v>36</v>
      </c>
    </row>
    <row r="110" spans="1:4" x14ac:dyDescent="0.25">
      <c r="A110">
        <v>2040</v>
      </c>
      <c r="B110" t="s">
        <v>181</v>
      </c>
      <c r="C110" s="10">
        <v>17.936628871276401</v>
      </c>
      <c r="D110" t="s">
        <v>36</v>
      </c>
    </row>
    <row r="111" spans="1:4" x14ac:dyDescent="0.25">
      <c r="A111">
        <v>2041</v>
      </c>
      <c r="B111" t="s">
        <v>9</v>
      </c>
      <c r="C111" s="10">
        <v>15.2378252791846</v>
      </c>
      <c r="D111" t="s">
        <v>36</v>
      </c>
    </row>
    <row r="112" spans="1:4" x14ac:dyDescent="0.25">
      <c r="A112">
        <v>2041</v>
      </c>
      <c r="B112" t="s">
        <v>180</v>
      </c>
      <c r="C112" s="10">
        <v>4.3129509618445798</v>
      </c>
      <c r="D112" t="s">
        <v>36</v>
      </c>
    </row>
    <row r="113" spans="1:4" x14ac:dyDescent="0.25">
      <c r="A113">
        <v>2041</v>
      </c>
      <c r="B113" t="s">
        <v>16</v>
      </c>
      <c r="C113" s="10">
        <v>38.781742737190903</v>
      </c>
      <c r="D113" t="s">
        <v>36</v>
      </c>
    </row>
    <row r="114" spans="1:4" x14ac:dyDescent="0.25">
      <c r="A114">
        <v>2041</v>
      </c>
      <c r="B114" t="s">
        <v>181</v>
      </c>
      <c r="C114" s="10">
        <v>20.286769295368199</v>
      </c>
      <c r="D114" t="s">
        <v>36</v>
      </c>
    </row>
    <row r="115" spans="1:4" x14ac:dyDescent="0.25">
      <c r="A115">
        <v>2042</v>
      </c>
      <c r="B115" t="s">
        <v>9</v>
      </c>
      <c r="C115" s="10">
        <v>13.909172819199201</v>
      </c>
      <c r="D115" t="s">
        <v>36</v>
      </c>
    </row>
    <row r="116" spans="1:4" x14ac:dyDescent="0.25">
      <c r="A116">
        <v>2042</v>
      </c>
      <c r="B116" t="s">
        <v>180</v>
      </c>
      <c r="C116" s="10">
        <v>4.5509473937183103</v>
      </c>
      <c r="D116" t="s">
        <v>36</v>
      </c>
    </row>
    <row r="117" spans="1:4" x14ac:dyDescent="0.25">
      <c r="A117">
        <v>2042</v>
      </c>
      <c r="B117" t="s">
        <v>16</v>
      </c>
      <c r="C117" s="10">
        <v>36.804768053348802</v>
      </c>
      <c r="D117" t="s">
        <v>36</v>
      </c>
    </row>
    <row r="118" spans="1:4" x14ac:dyDescent="0.25">
      <c r="A118">
        <v>2042</v>
      </c>
      <c r="B118" t="s">
        <v>181</v>
      </c>
      <c r="C118" s="10">
        <v>22.3257762303069</v>
      </c>
      <c r="D118" t="s">
        <v>36</v>
      </c>
    </row>
    <row r="119" spans="1:4" x14ac:dyDescent="0.25">
      <c r="A119">
        <v>2043</v>
      </c>
      <c r="B119" t="s">
        <v>9</v>
      </c>
      <c r="C119" s="10">
        <v>12.568933041792601</v>
      </c>
      <c r="D119" t="s">
        <v>36</v>
      </c>
    </row>
    <row r="120" spans="1:4" x14ac:dyDescent="0.25">
      <c r="A120">
        <v>2043</v>
      </c>
      <c r="B120" t="s">
        <v>180</v>
      </c>
      <c r="C120" s="10">
        <v>4.55363267199394</v>
      </c>
      <c r="D120" t="s">
        <v>36</v>
      </c>
    </row>
    <row r="121" spans="1:4" x14ac:dyDescent="0.25">
      <c r="A121">
        <v>2043</v>
      </c>
      <c r="B121" t="s">
        <v>16</v>
      </c>
      <c r="C121" s="10">
        <v>35.283399264866397</v>
      </c>
      <c r="D121" t="s">
        <v>36</v>
      </c>
    </row>
    <row r="122" spans="1:4" x14ac:dyDescent="0.25">
      <c r="A122">
        <v>2043</v>
      </c>
      <c r="B122" t="s">
        <v>181</v>
      </c>
      <c r="C122" s="10">
        <v>24.449779093509601</v>
      </c>
      <c r="D122" t="s">
        <v>36</v>
      </c>
    </row>
    <row r="123" spans="1:4" x14ac:dyDescent="0.25">
      <c r="A123">
        <v>2044</v>
      </c>
      <c r="B123" t="s">
        <v>9</v>
      </c>
      <c r="C123" s="10">
        <v>11.254108577988401</v>
      </c>
      <c r="D123" t="s">
        <v>36</v>
      </c>
    </row>
    <row r="124" spans="1:4" x14ac:dyDescent="0.25">
      <c r="A124">
        <v>2044</v>
      </c>
      <c r="B124" t="s">
        <v>180</v>
      </c>
      <c r="C124" s="10">
        <v>4.5595006856393896</v>
      </c>
      <c r="D124" t="s">
        <v>36</v>
      </c>
    </row>
    <row r="125" spans="1:4" x14ac:dyDescent="0.25">
      <c r="A125">
        <v>2044</v>
      </c>
      <c r="B125" t="s">
        <v>16</v>
      </c>
      <c r="C125" s="10">
        <v>33.788782829372998</v>
      </c>
      <c r="D125" t="s">
        <v>36</v>
      </c>
    </row>
    <row r="126" spans="1:4" x14ac:dyDescent="0.25">
      <c r="A126">
        <v>2044</v>
      </c>
      <c r="B126" t="s">
        <v>181</v>
      </c>
      <c r="C126" s="10">
        <v>26.2753702532621</v>
      </c>
      <c r="D126" t="s">
        <v>36</v>
      </c>
    </row>
    <row r="127" spans="1:4" x14ac:dyDescent="0.25">
      <c r="A127">
        <v>2045</v>
      </c>
      <c r="B127" t="s">
        <v>9</v>
      </c>
      <c r="C127" s="10">
        <v>9.9841013503241296</v>
      </c>
      <c r="D127" t="s">
        <v>36</v>
      </c>
    </row>
    <row r="128" spans="1:4" x14ac:dyDescent="0.25">
      <c r="A128">
        <v>2045</v>
      </c>
      <c r="B128" t="s">
        <v>180</v>
      </c>
      <c r="C128" s="10">
        <v>4.5672916136000001</v>
      </c>
      <c r="D128" t="s">
        <v>36</v>
      </c>
    </row>
    <row r="129" spans="1:4" x14ac:dyDescent="0.25">
      <c r="A129">
        <v>2045</v>
      </c>
      <c r="B129" t="s">
        <v>16</v>
      </c>
      <c r="C129" s="10">
        <v>32.542414255632998</v>
      </c>
      <c r="D129" t="s">
        <v>36</v>
      </c>
    </row>
    <row r="130" spans="1:4" x14ac:dyDescent="0.25">
      <c r="A130">
        <v>2045</v>
      </c>
      <c r="B130" t="s">
        <v>181</v>
      </c>
      <c r="C130" s="10">
        <v>27.852810256821599</v>
      </c>
      <c r="D130" t="s">
        <v>36</v>
      </c>
    </row>
    <row r="131" spans="1:4" x14ac:dyDescent="0.25">
      <c r="A131">
        <v>2046</v>
      </c>
      <c r="B131" t="s">
        <v>9</v>
      </c>
      <c r="C131" s="10">
        <v>8.6878039191728291</v>
      </c>
      <c r="D131" t="s">
        <v>36</v>
      </c>
    </row>
    <row r="132" spans="1:4" x14ac:dyDescent="0.25">
      <c r="A132">
        <v>2046</v>
      </c>
      <c r="B132" t="s">
        <v>180</v>
      </c>
      <c r="C132" s="10">
        <v>3.5745435256990601</v>
      </c>
      <c r="D132" t="s">
        <v>36</v>
      </c>
    </row>
    <row r="133" spans="1:4" x14ac:dyDescent="0.25">
      <c r="A133">
        <v>2046</v>
      </c>
      <c r="B133" t="s">
        <v>16</v>
      </c>
      <c r="C133" s="10">
        <v>31.287923925116299</v>
      </c>
      <c r="D133" t="s">
        <v>36</v>
      </c>
    </row>
    <row r="134" spans="1:4" x14ac:dyDescent="0.25">
      <c r="A134">
        <v>2046</v>
      </c>
      <c r="B134" t="s">
        <v>181</v>
      </c>
      <c r="C134" s="10">
        <v>27.4316419049768</v>
      </c>
      <c r="D134" t="s">
        <v>36</v>
      </c>
    </row>
    <row r="135" spans="1:4" x14ac:dyDescent="0.25">
      <c r="A135">
        <v>2047</v>
      </c>
      <c r="B135" t="s">
        <v>9</v>
      </c>
      <c r="C135" s="10">
        <v>7.8447338515850102</v>
      </c>
      <c r="D135" t="s">
        <v>36</v>
      </c>
    </row>
    <row r="136" spans="1:4" x14ac:dyDescent="0.25">
      <c r="A136">
        <v>2047</v>
      </c>
      <c r="B136" t="s">
        <v>180</v>
      </c>
      <c r="C136" s="10">
        <v>2.8798339393791501</v>
      </c>
      <c r="D136" t="s">
        <v>36</v>
      </c>
    </row>
    <row r="137" spans="1:4" x14ac:dyDescent="0.25">
      <c r="A137">
        <v>2047</v>
      </c>
      <c r="B137" t="s">
        <v>16</v>
      </c>
      <c r="C137" s="10">
        <v>30.055274139202901</v>
      </c>
      <c r="D137" t="s">
        <v>36</v>
      </c>
    </row>
    <row r="138" spans="1:4" x14ac:dyDescent="0.25">
      <c r="A138">
        <v>2047</v>
      </c>
      <c r="B138" t="s">
        <v>181</v>
      </c>
      <c r="C138" s="10">
        <v>26.227608954401902</v>
      </c>
      <c r="D138" t="s">
        <v>36</v>
      </c>
    </row>
    <row r="139" spans="1:4" x14ac:dyDescent="0.25">
      <c r="A139">
        <v>2048</v>
      </c>
      <c r="B139" t="s">
        <v>9</v>
      </c>
      <c r="C139" s="10">
        <v>7.3328269854802501</v>
      </c>
      <c r="D139" t="s">
        <v>36</v>
      </c>
    </row>
    <row r="140" spans="1:4" x14ac:dyDescent="0.25">
      <c r="A140">
        <v>2048</v>
      </c>
      <c r="B140" t="s">
        <v>180</v>
      </c>
      <c r="C140" s="10">
        <v>2.1986610904330801</v>
      </c>
      <c r="D140" t="s">
        <v>36</v>
      </c>
    </row>
    <row r="141" spans="1:4" x14ac:dyDescent="0.25">
      <c r="A141">
        <v>2048</v>
      </c>
      <c r="B141" t="s">
        <v>16</v>
      </c>
      <c r="C141" s="10">
        <v>28.844153481310101</v>
      </c>
      <c r="D141" t="s">
        <v>36</v>
      </c>
    </row>
    <row r="142" spans="1:4" x14ac:dyDescent="0.25">
      <c r="A142">
        <v>2048</v>
      </c>
      <c r="B142" t="s">
        <v>181</v>
      </c>
      <c r="C142" s="10">
        <v>25.0407805098016</v>
      </c>
      <c r="D142" t="s">
        <v>36</v>
      </c>
    </row>
    <row r="143" spans="1:4" x14ac:dyDescent="0.25">
      <c r="A143">
        <v>2049</v>
      </c>
      <c r="B143" t="s">
        <v>9</v>
      </c>
      <c r="C143" s="10">
        <v>6.9796606985379697</v>
      </c>
      <c r="D143" t="s">
        <v>36</v>
      </c>
    </row>
    <row r="144" spans="1:4" x14ac:dyDescent="0.25">
      <c r="A144">
        <v>2049</v>
      </c>
      <c r="B144" t="s">
        <v>180</v>
      </c>
      <c r="C144" s="10">
        <v>1.36094642818213</v>
      </c>
      <c r="D144" t="s">
        <v>36</v>
      </c>
    </row>
    <row r="145" spans="1:4" x14ac:dyDescent="0.25">
      <c r="A145">
        <v>2049</v>
      </c>
      <c r="B145" t="s">
        <v>16</v>
      </c>
      <c r="C145" s="10">
        <v>27.680312141125601</v>
      </c>
      <c r="D145" t="s">
        <v>36</v>
      </c>
    </row>
    <row r="146" spans="1:4" x14ac:dyDescent="0.25">
      <c r="A146">
        <v>2049</v>
      </c>
      <c r="B146" t="s">
        <v>181</v>
      </c>
      <c r="C146" s="10">
        <v>23.871323445416898</v>
      </c>
      <c r="D146" t="s">
        <v>36</v>
      </c>
    </row>
    <row r="147" spans="1:4" x14ac:dyDescent="0.25">
      <c r="A147">
        <v>2050</v>
      </c>
      <c r="B147" t="s">
        <v>9</v>
      </c>
      <c r="C147" s="10">
        <v>6.21064069063587</v>
      </c>
      <c r="D147" t="s">
        <v>36</v>
      </c>
    </row>
    <row r="148" spans="1:4" x14ac:dyDescent="0.25">
      <c r="A148">
        <v>2050</v>
      </c>
      <c r="B148" t="s">
        <v>180</v>
      </c>
      <c r="C148" s="10">
        <v>0.564311090807879</v>
      </c>
      <c r="D148" t="s">
        <v>36</v>
      </c>
    </row>
    <row r="149" spans="1:4" x14ac:dyDescent="0.25">
      <c r="A149">
        <v>2050</v>
      </c>
      <c r="B149" t="s">
        <v>16</v>
      </c>
      <c r="C149" s="10">
        <v>26.5368680294415</v>
      </c>
      <c r="D149" t="s">
        <v>36</v>
      </c>
    </row>
    <row r="150" spans="1:4" x14ac:dyDescent="0.25">
      <c r="A150">
        <v>2050</v>
      </c>
      <c r="B150" t="s">
        <v>181</v>
      </c>
      <c r="C150" s="10">
        <v>22.7441179481844</v>
      </c>
      <c r="D150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46"/>
  <sheetViews>
    <sheetView workbookViewId="0"/>
  </sheetViews>
  <sheetFormatPr defaultColWidth="11.5703125" defaultRowHeight="15" x14ac:dyDescent="0.25"/>
  <sheetData>
    <row r="1" spans="1:4" x14ac:dyDescent="0.25">
      <c r="A1" s="15" t="s">
        <v>182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2016</v>
      </c>
      <c r="B7" t="s">
        <v>181</v>
      </c>
      <c r="C7" s="10">
        <v>2.54166862426605</v>
      </c>
      <c r="D7" t="s">
        <v>173</v>
      </c>
    </row>
    <row r="8" spans="1:4" x14ac:dyDescent="0.25">
      <c r="A8">
        <v>2016</v>
      </c>
      <c r="B8" t="s">
        <v>180</v>
      </c>
      <c r="C8" s="10">
        <v>2.54166862426605</v>
      </c>
      <c r="D8" t="s">
        <v>173</v>
      </c>
    </row>
    <row r="9" spans="1:4" x14ac:dyDescent="0.25">
      <c r="A9">
        <v>2016</v>
      </c>
      <c r="B9" t="s">
        <v>16</v>
      </c>
      <c r="C9" s="10">
        <v>2.54166862426605</v>
      </c>
      <c r="D9" t="s">
        <v>173</v>
      </c>
    </row>
    <row r="10" spans="1:4" x14ac:dyDescent="0.25">
      <c r="A10">
        <v>2016</v>
      </c>
      <c r="B10" t="s">
        <v>9</v>
      </c>
      <c r="C10" s="10">
        <v>2.54166862426605</v>
      </c>
      <c r="D10" t="s">
        <v>173</v>
      </c>
    </row>
    <row r="11" spans="1:4" x14ac:dyDescent="0.25">
      <c r="A11">
        <v>2017</v>
      </c>
      <c r="B11" t="s">
        <v>181</v>
      </c>
      <c r="C11" s="10">
        <v>2.8196483683292</v>
      </c>
      <c r="D11" t="s">
        <v>173</v>
      </c>
    </row>
    <row r="12" spans="1:4" x14ac:dyDescent="0.25">
      <c r="A12">
        <v>2017</v>
      </c>
      <c r="B12" t="s">
        <v>180</v>
      </c>
      <c r="C12" s="10">
        <v>2.8196483683292</v>
      </c>
      <c r="D12" t="s">
        <v>173</v>
      </c>
    </row>
    <row r="13" spans="1:4" x14ac:dyDescent="0.25">
      <c r="A13">
        <v>2017</v>
      </c>
      <c r="B13" t="s">
        <v>16</v>
      </c>
      <c r="C13" s="10">
        <v>2.8196483683292</v>
      </c>
      <c r="D13" t="s">
        <v>173</v>
      </c>
    </row>
    <row r="14" spans="1:4" x14ac:dyDescent="0.25">
      <c r="A14">
        <v>2017</v>
      </c>
      <c r="B14" t="s">
        <v>9</v>
      </c>
      <c r="C14" s="10">
        <v>2.8196483683292</v>
      </c>
      <c r="D14" t="s">
        <v>173</v>
      </c>
    </row>
    <row r="15" spans="1:4" x14ac:dyDescent="0.25">
      <c r="A15">
        <v>2018</v>
      </c>
      <c r="B15" t="s">
        <v>181</v>
      </c>
      <c r="C15" s="10">
        <v>3.0422246624151299</v>
      </c>
      <c r="D15" t="s">
        <v>173</v>
      </c>
    </row>
    <row r="16" spans="1:4" x14ac:dyDescent="0.25">
      <c r="A16">
        <v>2018</v>
      </c>
      <c r="B16" t="s">
        <v>180</v>
      </c>
      <c r="C16" s="10">
        <v>3.0422246624151299</v>
      </c>
      <c r="D16" t="s">
        <v>173</v>
      </c>
    </row>
    <row r="17" spans="1:4" x14ac:dyDescent="0.25">
      <c r="A17">
        <v>2018</v>
      </c>
      <c r="B17" t="s">
        <v>16</v>
      </c>
      <c r="C17" s="10">
        <v>3.0422246624151299</v>
      </c>
      <c r="D17" t="s">
        <v>173</v>
      </c>
    </row>
    <row r="18" spans="1:4" x14ac:dyDescent="0.25">
      <c r="A18">
        <v>2018</v>
      </c>
      <c r="B18" t="s">
        <v>9</v>
      </c>
      <c r="C18" s="10">
        <v>3.0422246624151299</v>
      </c>
      <c r="D18" t="s">
        <v>173</v>
      </c>
    </row>
    <row r="19" spans="1:4" x14ac:dyDescent="0.25">
      <c r="A19">
        <v>2019</v>
      </c>
      <c r="B19" t="s">
        <v>181</v>
      </c>
      <c r="C19" s="10">
        <v>3.0965194376049299</v>
      </c>
      <c r="D19" t="s">
        <v>173</v>
      </c>
    </row>
    <row r="20" spans="1:4" x14ac:dyDescent="0.25">
      <c r="A20">
        <v>2019</v>
      </c>
      <c r="B20" t="s">
        <v>180</v>
      </c>
      <c r="C20" s="10">
        <v>3.0965194376049299</v>
      </c>
      <c r="D20" t="s">
        <v>173</v>
      </c>
    </row>
    <row r="21" spans="1:4" x14ac:dyDescent="0.25">
      <c r="A21">
        <v>2019</v>
      </c>
      <c r="B21" t="s">
        <v>16</v>
      </c>
      <c r="C21" s="10">
        <v>3.0965194376049299</v>
      </c>
      <c r="D21" t="s">
        <v>173</v>
      </c>
    </row>
    <row r="22" spans="1:4" x14ac:dyDescent="0.25">
      <c r="A22">
        <v>2019</v>
      </c>
      <c r="B22" t="s">
        <v>9</v>
      </c>
      <c r="C22" s="10">
        <v>3.0965194376049299</v>
      </c>
      <c r="D22" t="s">
        <v>173</v>
      </c>
    </row>
    <row r="23" spans="1:4" x14ac:dyDescent="0.25">
      <c r="A23">
        <v>2020</v>
      </c>
      <c r="B23" t="s">
        <v>181</v>
      </c>
      <c r="C23" s="10">
        <v>2.9817877050189399</v>
      </c>
      <c r="D23" t="s">
        <v>173</v>
      </c>
    </row>
    <row r="24" spans="1:4" x14ac:dyDescent="0.25">
      <c r="A24">
        <v>2020</v>
      </c>
      <c r="B24" t="s">
        <v>180</v>
      </c>
      <c r="C24" s="10">
        <v>2.9817877050189399</v>
      </c>
      <c r="D24" t="s">
        <v>173</v>
      </c>
    </row>
    <row r="25" spans="1:4" x14ac:dyDescent="0.25">
      <c r="A25">
        <v>2020</v>
      </c>
      <c r="B25" t="s">
        <v>16</v>
      </c>
      <c r="C25" s="10">
        <v>2.9817877050189399</v>
      </c>
      <c r="D25" t="s">
        <v>173</v>
      </c>
    </row>
    <row r="26" spans="1:4" x14ac:dyDescent="0.25">
      <c r="A26">
        <v>2020</v>
      </c>
      <c r="B26" t="s">
        <v>9</v>
      </c>
      <c r="C26" s="10">
        <v>2.9817877050189399</v>
      </c>
      <c r="D26" t="s">
        <v>173</v>
      </c>
    </row>
    <row r="27" spans="1:4" x14ac:dyDescent="0.25">
      <c r="A27">
        <v>2021</v>
      </c>
      <c r="B27" t="s">
        <v>181</v>
      </c>
      <c r="C27" s="10">
        <v>3.2472312356266402</v>
      </c>
      <c r="D27" t="s">
        <v>173</v>
      </c>
    </row>
    <row r="28" spans="1:4" x14ac:dyDescent="0.25">
      <c r="A28">
        <v>2021</v>
      </c>
      <c r="B28" t="s">
        <v>180</v>
      </c>
      <c r="C28" s="10">
        <v>3.2472312356266402</v>
      </c>
      <c r="D28" t="s">
        <v>173</v>
      </c>
    </row>
    <row r="29" spans="1:4" x14ac:dyDescent="0.25">
      <c r="A29">
        <v>2021</v>
      </c>
      <c r="B29" t="s">
        <v>16</v>
      </c>
      <c r="C29" s="10">
        <v>3.2472312356266402</v>
      </c>
      <c r="D29" t="s">
        <v>173</v>
      </c>
    </row>
    <row r="30" spans="1:4" x14ac:dyDescent="0.25">
      <c r="A30">
        <v>2021</v>
      </c>
      <c r="B30" t="s">
        <v>9</v>
      </c>
      <c r="C30" s="10">
        <v>3.2472312356266402</v>
      </c>
      <c r="D30" t="s">
        <v>173</v>
      </c>
    </row>
    <row r="31" spans="1:4" x14ac:dyDescent="0.25">
      <c r="A31">
        <v>2022</v>
      </c>
      <c r="B31" t="s">
        <v>181</v>
      </c>
      <c r="C31" s="10">
        <v>3.2882766069745202</v>
      </c>
      <c r="D31" t="s">
        <v>173</v>
      </c>
    </row>
    <row r="32" spans="1:4" x14ac:dyDescent="0.25">
      <c r="A32">
        <v>2022</v>
      </c>
      <c r="B32" t="s">
        <v>180</v>
      </c>
      <c r="C32" s="10">
        <v>3.2882766069745202</v>
      </c>
      <c r="D32" t="s">
        <v>173</v>
      </c>
    </row>
    <row r="33" spans="1:4" x14ac:dyDescent="0.25">
      <c r="A33">
        <v>2022</v>
      </c>
      <c r="B33" t="s">
        <v>16</v>
      </c>
      <c r="C33" s="10">
        <v>3.2882766069745202</v>
      </c>
      <c r="D33" t="s">
        <v>173</v>
      </c>
    </row>
    <row r="34" spans="1:4" x14ac:dyDescent="0.25">
      <c r="A34">
        <v>2022</v>
      </c>
      <c r="B34" t="s">
        <v>9</v>
      </c>
      <c r="C34" s="10">
        <v>3.2882766069745202</v>
      </c>
      <c r="D34" t="s">
        <v>173</v>
      </c>
    </row>
    <row r="35" spans="1:4" x14ac:dyDescent="0.25">
      <c r="A35">
        <v>2023</v>
      </c>
      <c r="B35" t="s">
        <v>181</v>
      </c>
      <c r="C35" s="10">
        <v>3.3837769274373901</v>
      </c>
      <c r="D35" t="s">
        <v>173</v>
      </c>
    </row>
    <row r="36" spans="1:4" x14ac:dyDescent="0.25">
      <c r="A36">
        <v>2023</v>
      </c>
      <c r="B36" t="s">
        <v>180</v>
      </c>
      <c r="C36" s="10">
        <v>3.3837769274373901</v>
      </c>
      <c r="D36" t="s">
        <v>173</v>
      </c>
    </row>
    <row r="37" spans="1:4" x14ac:dyDescent="0.25">
      <c r="A37">
        <v>2023</v>
      </c>
      <c r="B37" t="s">
        <v>16</v>
      </c>
      <c r="C37" s="10">
        <v>3.3837769274373901</v>
      </c>
      <c r="D37" t="s">
        <v>173</v>
      </c>
    </row>
    <row r="38" spans="1:4" x14ac:dyDescent="0.25">
      <c r="A38">
        <v>2023</v>
      </c>
      <c r="B38" t="s">
        <v>9</v>
      </c>
      <c r="C38" s="10">
        <v>3.3837769274373901</v>
      </c>
      <c r="D38" t="s">
        <v>173</v>
      </c>
    </row>
    <row r="39" spans="1:4" x14ac:dyDescent="0.25">
      <c r="A39">
        <v>2024</v>
      </c>
      <c r="B39" t="s">
        <v>181</v>
      </c>
      <c r="C39" s="10">
        <v>3.4333375503961001</v>
      </c>
      <c r="D39" t="s">
        <v>173</v>
      </c>
    </row>
    <row r="40" spans="1:4" x14ac:dyDescent="0.25">
      <c r="A40">
        <v>2024</v>
      </c>
      <c r="B40" t="s">
        <v>180</v>
      </c>
      <c r="C40" s="10">
        <v>3.41435984592853</v>
      </c>
      <c r="D40" t="s">
        <v>173</v>
      </c>
    </row>
    <row r="41" spans="1:4" x14ac:dyDescent="0.25">
      <c r="A41">
        <v>2024</v>
      </c>
      <c r="B41" t="s">
        <v>16</v>
      </c>
      <c r="C41" s="10">
        <v>3.4333375503961001</v>
      </c>
      <c r="D41" t="s">
        <v>173</v>
      </c>
    </row>
    <row r="42" spans="1:4" x14ac:dyDescent="0.25">
      <c r="A42">
        <v>2024</v>
      </c>
      <c r="B42" t="s">
        <v>9</v>
      </c>
      <c r="C42" s="10">
        <v>3.41435984592853</v>
      </c>
      <c r="D42" t="s">
        <v>173</v>
      </c>
    </row>
    <row r="43" spans="1:4" x14ac:dyDescent="0.25">
      <c r="A43">
        <v>2025</v>
      </c>
      <c r="B43" t="s">
        <v>181</v>
      </c>
      <c r="C43" s="10">
        <v>3.4578996350273901</v>
      </c>
      <c r="D43" t="s">
        <v>173</v>
      </c>
    </row>
    <row r="44" spans="1:4" x14ac:dyDescent="0.25">
      <c r="A44">
        <v>2025</v>
      </c>
      <c r="B44" t="s">
        <v>180</v>
      </c>
      <c r="C44" s="10">
        <v>3.4349442260922398</v>
      </c>
      <c r="D44" t="s">
        <v>173</v>
      </c>
    </row>
    <row r="45" spans="1:4" x14ac:dyDescent="0.25">
      <c r="A45">
        <v>2025</v>
      </c>
      <c r="B45" t="s">
        <v>16</v>
      </c>
      <c r="C45" s="10">
        <v>3.4578996350273901</v>
      </c>
      <c r="D45" t="s">
        <v>173</v>
      </c>
    </row>
    <row r="46" spans="1:4" x14ac:dyDescent="0.25">
      <c r="A46">
        <v>2025</v>
      </c>
      <c r="B46" t="s">
        <v>9</v>
      </c>
      <c r="C46" s="10">
        <v>3.4349442260922398</v>
      </c>
      <c r="D46" t="s">
        <v>173</v>
      </c>
    </row>
    <row r="47" spans="1:4" x14ac:dyDescent="0.25">
      <c r="A47">
        <v>2026</v>
      </c>
      <c r="B47" t="s">
        <v>181</v>
      </c>
      <c r="C47" s="10">
        <v>3.4874631798695801</v>
      </c>
      <c r="D47" t="s">
        <v>173</v>
      </c>
    </row>
    <row r="48" spans="1:4" x14ac:dyDescent="0.25">
      <c r="A48">
        <v>2026</v>
      </c>
      <c r="B48" t="s">
        <v>180</v>
      </c>
      <c r="C48" s="10">
        <v>3.4605300664668501</v>
      </c>
      <c r="D48" t="s">
        <v>173</v>
      </c>
    </row>
    <row r="49" spans="1:4" x14ac:dyDescent="0.25">
      <c r="A49">
        <v>2026</v>
      </c>
      <c r="B49" t="s">
        <v>16</v>
      </c>
      <c r="C49" s="10">
        <v>3.4874631798695801</v>
      </c>
      <c r="D49" t="s">
        <v>173</v>
      </c>
    </row>
    <row r="50" spans="1:4" x14ac:dyDescent="0.25">
      <c r="A50">
        <v>2026</v>
      </c>
      <c r="B50" t="s">
        <v>9</v>
      </c>
      <c r="C50" s="10">
        <v>3.4605300664668501</v>
      </c>
      <c r="D50" t="s">
        <v>173</v>
      </c>
    </row>
    <row r="51" spans="1:4" x14ac:dyDescent="0.25">
      <c r="A51">
        <v>2027</v>
      </c>
      <c r="B51" t="s">
        <v>181</v>
      </c>
      <c r="C51" s="10">
        <v>3.5620281834624601</v>
      </c>
      <c r="D51" t="s">
        <v>173</v>
      </c>
    </row>
    <row r="52" spans="1:4" x14ac:dyDescent="0.25">
      <c r="A52">
        <v>2027</v>
      </c>
      <c r="B52" t="s">
        <v>180</v>
      </c>
      <c r="C52" s="10">
        <v>3.4911173655921601</v>
      </c>
      <c r="D52" t="s">
        <v>173</v>
      </c>
    </row>
    <row r="53" spans="1:4" x14ac:dyDescent="0.25">
      <c r="A53">
        <v>2027</v>
      </c>
      <c r="B53" t="s">
        <v>16</v>
      </c>
      <c r="C53" s="10">
        <v>3.5620281834624601</v>
      </c>
      <c r="D53" t="s">
        <v>173</v>
      </c>
    </row>
    <row r="54" spans="1:4" x14ac:dyDescent="0.25">
      <c r="A54">
        <v>2027</v>
      </c>
      <c r="B54" t="s">
        <v>9</v>
      </c>
      <c r="C54" s="10">
        <v>3.4911173655921601</v>
      </c>
      <c r="D54" t="s">
        <v>173</v>
      </c>
    </row>
    <row r="55" spans="1:4" x14ac:dyDescent="0.25">
      <c r="A55">
        <v>2028</v>
      </c>
      <c r="B55" t="s">
        <v>181</v>
      </c>
      <c r="C55" s="10">
        <v>3.6065946443472798</v>
      </c>
      <c r="D55" t="s">
        <v>173</v>
      </c>
    </row>
    <row r="56" spans="1:4" x14ac:dyDescent="0.25">
      <c r="A56">
        <v>2028</v>
      </c>
      <c r="B56" t="s">
        <v>180</v>
      </c>
      <c r="C56" s="10">
        <v>3.49263144645125</v>
      </c>
      <c r="D56" t="s">
        <v>173</v>
      </c>
    </row>
    <row r="57" spans="1:4" x14ac:dyDescent="0.25">
      <c r="A57">
        <v>2028</v>
      </c>
      <c r="B57" t="s">
        <v>16</v>
      </c>
      <c r="C57" s="10">
        <v>3.6065946443472798</v>
      </c>
      <c r="D57" t="s">
        <v>173</v>
      </c>
    </row>
    <row r="58" spans="1:4" x14ac:dyDescent="0.25">
      <c r="A58">
        <v>2028</v>
      </c>
      <c r="B58" t="s">
        <v>9</v>
      </c>
      <c r="C58" s="10">
        <v>3.49263144645125</v>
      </c>
      <c r="D58" t="s">
        <v>173</v>
      </c>
    </row>
    <row r="59" spans="1:4" x14ac:dyDescent="0.25">
      <c r="A59">
        <v>2029</v>
      </c>
      <c r="B59" t="s">
        <v>181</v>
      </c>
      <c r="C59" s="10">
        <v>3.6411625610667402</v>
      </c>
      <c r="D59" t="s">
        <v>173</v>
      </c>
    </row>
    <row r="60" spans="1:4" x14ac:dyDescent="0.25">
      <c r="A60">
        <v>2029</v>
      </c>
      <c r="B60" t="s">
        <v>180</v>
      </c>
      <c r="C60" s="10">
        <v>3.5091469831449902</v>
      </c>
      <c r="D60" t="s">
        <v>173</v>
      </c>
    </row>
    <row r="61" spans="1:4" x14ac:dyDescent="0.25">
      <c r="A61">
        <v>2029</v>
      </c>
      <c r="B61" t="s">
        <v>16</v>
      </c>
      <c r="C61" s="10">
        <v>3.6411625610667402</v>
      </c>
      <c r="D61" t="s">
        <v>173</v>
      </c>
    </row>
    <row r="62" spans="1:4" x14ac:dyDescent="0.25">
      <c r="A62">
        <v>2029</v>
      </c>
      <c r="B62" t="s">
        <v>9</v>
      </c>
      <c r="C62" s="10">
        <v>3.5091469831449902</v>
      </c>
      <c r="D62" t="s">
        <v>173</v>
      </c>
    </row>
    <row r="63" spans="1:4" x14ac:dyDescent="0.25">
      <c r="A63">
        <v>2030</v>
      </c>
      <c r="B63" t="s">
        <v>181</v>
      </c>
      <c r="C63" s="10">
        <v>3.6411835381697499</v>
      </c>
      <c r="D63" t="s">
        <v>173</v>
      </c>
    </row>
    <row r="64" spans="1:4" x14ac:dyDescent="0.25">
      <c r="A64">
        <v>2030</v>
      </c>
      <c r="B64" t="s">
        <v>180</v>
      </c>
      <c r="C64" s="10">
        <v>3.5080165371787402</v>
      </c>
      <c r="D64" t="s">
        <v>173</v>
      </c>
    </row>
    <row r="65" spans="1:4" x14ac:dyDescent="0.25">
      <c r="A65">
        <v>2030</v>
      </c>
      <c r="B65" t="s">
        <v>16</v>
      </c>
      <c r="C65" s="10">
        <v>3.6380584540616199</v>
      </c>
      <c r="D65" t="s">
        <v>173</v>
      </c>
    </row>
    <row r="66" spans="1:4" x14ac:dyDescent="0.25">
      <c r="A66">
        <v>2030</v>
      </c>
      <c r="B66" t="s">
        <v>9</v>
      </c>
      <c r="C66" s="10">
        <v>3.5080165371787402</v>
      </c>
      <c r="D66" t="s">
        <v>173</v>
      </c>
    </row>
    <row r="67" spans="1:4" x14ac:dyDescent="0.25">
      <c r="A67">
        <v>2031</v>
      </c>
      <c r="B67" t="s">
        <v>181</v>
      </c>
      <c r="C67" s="10">
        <v>3.62070342994781</v>
      </c>
      <c r="D67" t="s">
        <v>173</v>
      </c>
    </row>
    <row r="68" spans="1:4" x14ac:dyDescent="0.25">
      <c r="A68">
        <v>2031</v>
      </c>
      <c r="B68" t="s">
        <v>180</v>
      </c>
      <c r="C68" s="10">
        <v>3.3953236367500201</v>
      </c>
      <c r="D68" t="s">
        <v>173</v>
      </c>
    </row>
    <row r="69" spans="1:4" x14ac:dyDescent="0.25">
      <c r="A69">
        <v>2031</v>
      </c>
      <c r="B69" t="s">
        <v>16</v>
      </c>
      <c r="C69" s="10">
        <v>3.6139696616261698</v>
      </c>
      <c r="D69" t="s">
        <v>173</v>
      </c>
    </row>
    <row r="70" spans="1:4" x14ac:dyDescent="0.25">
      <c r="A70">
        <v>2031</v>
      </c>
      <c r="B70" t="s">
        <v>9</v>
      </c>
      <c r="C70" s="10">
        <v>3.3953236367500201</v>
      </c>
      <c r="D70" t="s">
        <v>173</v>
      </c>
    </row>
    <row r="71" spans="1:4" x14ac:dyDescent="0.25">
      <c r="A71">
        <v>2032</v>
      </c>
      <c r="B71" t="s">
        <v>181</v>
      </c>
      <c r="C71" s="10">
        <v>3.5926960615866901</v>
      </c>
      <c r="D71" t="s">
        <v>173</v>
      </c>
    </row>
    <row r="72" spans="1:4" x14ac:dyDescent="0.25">
      <c r="A72">
        <v>2032</v>
      </c>
      <c r="B72" t="s">
        <v>180</v>
      </c>
      <c r="C72" s="10">
        <v>3.2790014415514999</v>
      </c>
      <c r="D72" t="s">
        <v>173</v>
      </c>
    </row>
    <row r="73" spans="1:4" x14ac:dyDescent="0.25">
      <c r="A73">
        <v>2032</v>
      </c>
      <c r="B73" t="s">
        <v>16</v>
      </c>
      <c r="C73" s="10">
        <v>3.6310377558118301</v>
      </c>
      <c r="D73" t="s">
        <v>173</v>
      </c>
    </row>
    <row r="74" spans="1:4" x14ac:dyDescent="0.25">
      <c r="A74">
        <v>2032</v>
      </c>
      <c r="B74" t="s">
        <v>9</v>
      </c>
      <c r="C74" s="10">
        <v>3.2790014415514999</v>
      </c>
      <c r="D74" t="s">
        <v>173</v>
      </c>
    </row>
    <row r="75" spans="1:4" x14ac:dyDescent="0.25">
      <c r="A75">
        <v>2033</v>
      </c>
      <c r="B75" t="s">
        <v>181</v>
      </c>
      <c r="C75" s="10">
        <v>3.5648708354877701</v>
      </c>
      <c r="D75" t="s">
        <v>173</v>
      </c>
    </row>
    <row r="76" spans="1:4" x14ac:dyDescent="0.25">
      <c r="A76">
        <v>2033</v>
      </c>
      <c r="B76" t="s">
        <v>180</v>
      </c>
      <c r="C76" s="10">
        <v>3.1218740421855702</v>
      </c>
      <c r="D76" t="s">
        <v>173</v>
      </c>
    </row>
    <row r="77" spans="1:4" x14ac:dyDescent="0.25">
      <c r="A77">
        <v>2033</v>
      </c>
      <c r="B77" t="s">
        <v>16</v>
      </c>
      <c r="C77" s="10">
        <v>3.6048326984344898</v>
      </c>
      <c r="D77" t="s">
        <v>173</v>
      </c>
    </row>
    <row r="78" spans="1:4" x14ac:dyDescent="0.25">
      <c r="A78">
        <v>2033</v>
      </c>
      <c r="B78" t="s">
        <v>9</v>
      </c>
      <c r="C78" s="10">
        <v>3.1218740421855702</v>
      </c>
      <c r="D78" t="s">
        <v>173</v>
      </c>
    </row>
    <row r="79" spans="1:4" x14ac:dyDescent="0.25">
      <c r="A79">
        <v>2034</v>
      </c>
      <c r="B79" t="s">
        <v>181</v>
      </c>
      <c r="C79" s="10">
        <v>3.5349414574322302</v>
      </c>
      <c r="D79" t="s">
        <v>173</v>
      </c>
    </row>
    <row r="80" spans="1:4" x14ac:dyDescent="0.25">
      <c r="A80">
        <v>2034</v>
      </c>
      <c r="B80" t="s">
        <v>180</v>
      </c>
      <c r="C80" s="10">
        <v>2.90655638437106</v>
      </c>
      <c r="D80" t="s">
        <v>173</v>
      </c>
    </row>
    <row r="81" spans="1:4" x14ac:dyDescent="0.25">
      <c r="A81">
        <v>2034</v>
      </c>
      <c r="B81" t="s">
        <v>16</v>
      </c>
      <c r="C81" s="10">
        <v>3.5786636716875702</v>
      </c>
      <c r="D81" t="s">
        <v>173</v>
      </c>
    </row>
    <row r="82" spans="1:4" x14ac:dyDescent="0.25">
      <c r="A82">
        <v>2034</v>
      </c>
      <c r="B82" t="s">
        <v>9</v>
      </c>
      <c r="C82" s="10">
        <v>2.90655638437106</v>
      </c>
      <c r="D82" t="s">
        <v>173</v>
      </c>
    </row>
    <row r="83" spans="1:4" x14ac:dyDescent="0.25">
      <c r="A83">
        <v>2035</v>
      </c>
      <c r="B83" t="s">
        <v>181</v>
      </c>
      <c r="C83" s="10">
        <v>3.4746155652534698</v>
      </c>
      <c r="D83" t="s">
        <v>173</v>
      </c>
    </row>
    <row r="84" spans="1:4" x14ac:dyDescent="0.25">
      <c r="A84">
        <v>2035</v>
      </c>
      <c r="B84" t="s">
        <v>180</v>
      </c>
      <c r="C84" s="10">
        <v>2.6677873228267299</v>
      </c>
      <c r="D84" t="s">
        <v>173</v>
      </c>
    </row>
    <row r="85" spans="1:4" x14ac:dyDescent="0.25">
      <c r="A85">
        <v>2035</v>
      </c>
      <c r="B85" t="s">
        <v>16</v>
      </c>
      <c r="C85" s="10">
        <v>3.55280688073183</v>
      </c>
      <c r="D85" t="s">
        <v>173</v>
      </c>
    </row>
    <row r="86" spans="1:4" x14ac:dyDescent="0.25">
      <c r="A86">
        <v>2035</v>
      </c>
      <c r="B86" t="s">
        <v>9</v>
      </c>
      <c r="C86" s="10">
        <v>2.6677873228267299</v>
      </c>
      <c r="D86" t="s">
        <v>173</v>
      </c>
    </row>
    <row r="87" spans="1:4" x14ac:dyDescent="0.25">
      <c r="A87">
        <v>2036</v>
      </c>
      <c r="B87" t="s">
        <v>181</v>
      </c>
      <c r="C87" s="10">
        <v>3.3827451033586402</v>
      </c>
      <c r="D87" t="s">
        <v>173</v>
      </c>
    </row>
    <row r="88" spans="1:4" x14ac:dyDescent="0.25">
      <c r="A88">
        <v>2036</v>
      </c>
      <c r="B88" t="s">
        <v>180</v>
      </c>
      <c r="C88" s="10">
        <v>2.3347770995240702</v>
      </c>
      <c r="D88" t="s">
        <v>173</v>
      </c>
    </row>
    <row r="89" spans="1:4" x14ac:dyDescent="0.25">
      <c r="A89">
        <v>2036</v>
      </c>
      <c r="B89" t="s">
        <v>16</v>
      </c>
      <c r="C89" s="10">
        <v>3.4650937822029699</v>
      </c>
      <c r="D89" t="s">
        <v>173</v>
      </c>
    </row>
    <row r="90" spans="1:4" x14ac:dyDescent="0.25">
      <c r="A90">
        <v>2036</v>
      </c>
      <c r="B90" t="s">
        <v>9</v>
      </c>
      <c r="C90" s="10">
        <v>2.33990655494449</v>
      </c>
      <c r="D90" t="s">
        <v>173</v>
      </c>
    </row>
    <row r="91" spans="1:4" x14ac:dyDescent="0.25">
      <c r="A91">
        <v>2037</v>
      </c>
      <c r="B91" t="s">
        <v>181</v>
      </c>
      <c r="C91" s="10">
        <v>3.28863775207066</v>
      </c>
      <c r="D91" t="s">
        <v>173</v>
      </c>
    </row>
    <row r="92" spans="1:4" x14ac:dyDescent="0.25">
      <c r="A92">
        <v>2037</v>
      </c>
      <c r="B92" t="s">
        <v>180</v>
      </c>
      <c r="C92" s="10">
        <v>2.07501371377277</v>
      </c>
      <c r="D92" t="s">
        <v>173</v>
      </c>
    </row>
    <row r="93" spans="1:4" x14ac:dyDescent="0.25">
      <c r="A93">
        <v>2037</v>
      </c>
      <c r="B93" t="s">
        <v>16</v>
      </c>
      <c r="C93" s="10">
        <v>3.3744166575885401</v>
      </c>
      <c r="D93" t="s">
        <v>173</v>
      </c>
    </row>
    <row r="94" spans="1:4" x14ac:dyDescent="0.25">
      <c r="A94">
        <v>2037</v>
      </c>
      <c r="B94" t="s">
        <v>9</v>
      </c>
      <c r="C94" s="10">
        <v>2.0777591892589702</v>
      </c>
      <c r="D94" t="s">
        <v>173</v>
      </c>
    </row>
    <row r="95" spans="1:4" x14ac:dyDescent="0.25">
      <c r="A95">
        <v>2038</v>
      </c>
      <c r="B95" t="s">
        <v>181</v>
      </c>
      <c r="C95" s="10">
        <v>3.18130508298837</v>
      </c>
      <c r="D95" t="s">
        <v>173</v>
      </c>
    </row>
    <row r="96" spans="1:4" x14ac:dyDescent="0.25">
      <c r="A96">
        <v>2038</v>
      </c>
      <c r="B96" t="s">
        <v>180</v>
      </c>
      <c r="C96" s="10">
        <v>1.8484256255992599</v>
      </c>
      <c r="D96" t="s">
        <v>173</v>
      </c>
    </row>
    <row r="97" spans="1:4" x14ac:dyDescent="0.25">
      <c r="A97">
        <v>2038</v>
      </c>
      <c r="B97" t="s">
        <v>16</v>
      </c>
      <c r="C97" s="10">
        <v>3.2733223351607599</v>
      </c>
      <c r="D97" t="s">
        <v>173</v>
      </c>
    </row>
    <row r="98" spans="1:4" x14ac:dyDescent="0.25">
      <c r="A98">
        <v>2038</v>
      </c>
      <c r="B98" t="s">
        <v>9</v>
      </c>
      <c r="C98" s="10">
        <v>1.86047521097475</v>
      </c>
      <c r="D98" t="s">
        <v>173</v>
      </c>
    </row>
    <row r="99" spans="1:4" x14ac:dyDescent="0.25">
      <c r="A99">
        <v>2039</v>
      </c>
      <c r="B99" t="s">
        <v>181</v>
      </c>
      <c r="C99" s="10">
        <v>3.0741285028693799</v>
      </c>
      <c r="D99" t="s">
        <v>173</v>
      </c>
    </row>
    <row r="100" spans="1:4" x14ac:dyDescent="0.25">
      <c r="A100">
        <v>2039</v>
      </c>
      <c r="B100" t="s">
        <v>180</v>
      </c>
      <c r="C100" s="10">
        <v>1.64360022847021</v>
      </c>
      <c r="D100" t="s">
        <v>173</v>
      </c>
    </row>
    <row r="101" spans="1:4" x14ac:dyDescent="0.25">
      <c r="A101">
        <v>2039</v>
      </c>
      <c r="B101" t="s">
        <v>16</v>
      </c>
      <c r="C101" s="10">
        <v>3.17222864112086</v>
      </c>
      <c r="D101" t="s">
        <v>173</v>
      </c>
    </row>
    <row r="102" spans="1:4" x14ac:dyDescent="0.25">
      <c r="A102">
        <v>2039</v>
      </c>
      <c r="B102" t="s">
        <v>9</v>
      </c>
      <c r="C102" s="10">
        <v>1.71718133933904</v>
      </c>
      <c r="D102" t="s">
        <v>173</v>
      </c>
    </row>
    <row r="103" spans="1:4" x14ac:dyDescent="0.25">
      <c r="A103">
        <v>2040</v>
      </c>
      <c r="B103" t="s">
        <v>181</v>
      </c>
      <c r="C103" s="10">
        <v>2.9671041245738801</v>
      </c>
      <c r="D103" t="s">
        <v>173</v>
      </c>
    </row>
    <row r="104" spans="1:4" x14ac:dyDescent="0.25">
      <c r="A104">
        <v>2040</v>
      </c>
      <c r="B104" t="s">
        <v>180</v>
      </c>
      <c r="C104" s="10">
        <v>1.4666038197132301</v>
      </c>
      <c r="D104" t="s">
        <v>173</v>
      </c>
    </row>
    <row r="105" spans="1:4" x14ac:dyDescent="0.25">
      <c r="A105">
        <v>2040</v>
      </c>
      <c r="B105" t="s">
        <v>16</v>
      </c>
      <c r="C105" s="10">
        <v>3.0711355748404499</v>
      </c>
      <c r="D105" t="s">
        <v>173</v>
      </c>
    </row>
    <row r="106" spans="1:4" x14ac:dyDescent="0.25">
      <c r="A106">
        <v>2040</v>
      </c>
      <c r="B106" t="s">
        <v>9</v>
      </c>
      <c r="C106" s="10">
        <v>1.5859148733356201</v>
      </c>
      <c r="D106" t="s">
        <v>173</v>
      </c>
    </row>
    <row r="107" spans="1:4" x14ac:dyDescent="0.25">
      <c r="A107">
        <v>2041</v>
      </c>
      <c r="B107" t="s">
        <v>181</v>
      </c>
      <c r="C107" s="10">
        <v>2.8602281581255</v>
      </c>
      <c r="D107" t="s">
        <v>173</v>
      </c>
    </row>
    <row r="108" spans="1:4" x14ac:dyDescent="0.25">
      <c r="A108">
        <v>2041</v>
      </c>
      <c r="B108" t="s">
        <v>180</v>
      </c>
      <c r="C108" s="10">
        <v>1.2971079036681601</v>
      </c>
      <c r="D108" t="s">
        <v>173</v>
      </c>
    </row>
    <row r="109" spans="1:4" x14ac:dyDescent="0.25">
      <c r="A109">
        <v>2041</v>
      </c>
      <c r="B109" t="s">
        <v>16</v>
      </c>
      <c r="C109" s="10">
        <v>2.9628995765093902</v>
      </c>
      <c r="D109" t="s">
        <v>173</v>
      </c>
    </row>
    <row r="110" spans="1:4" x14ac:dyDescent="0.25">
      <c r="A110">
        <v>2041</v>
      </c>
      <c r="B110" t="s">
        <v>9</v>
      </c>
      <c r="C110" s="10">
        <v>1.46864549256317</v>
      </c>
      <c r="D110" t="s">
        <v>173</v>
      </c>
    </row>
    <row r="111" spans="1:4" x14ac:dyDescent="0.25">
      <c r="A111">
        <v>2042</v>
      </c>
      <c r="B111" t="s">
        <v>181</v>
      </c>
      <c r="C111" s="10">
        <v>2.7463517085460998</v>
      </c>
      <c r="D111" t="s">
        <v>173</v>
      </c>
    </row>
    <row r="112" spans="1:4" x14ac:dyDescent="0.25">
      <c r="A112">
        <v>2042</v>
      </c>
      <c r="B112" t="s">
        <v>180</v>
      </c>
      <c r="C112" s="10">
        <v>1.1435933348565901</v>
      </c>
      <c r="D112" t="s">
        <v>173</v>
      </c>
    </row>
    <row r="113" spans="1:4" x14ac:dyDescent="0.25">
      <c r="A113">
        <v>2042</v>
      </c>
      <c r="B113" t="s">
        <v>16</v>
      </c>
      <c r="C113" s="10">
        <v>2.8546639723755498</v>
      </c>
      <c r="D113" t="s">
        <v>173</v>
      </c>
    </row>
    <row r="114" spans="1:4" x14ac:dyDescent="0.25">
      <c r="A114">
        <v>2042</v>
      </c>
      <c r="B114" t="s">
        <v>9</v>
      </c>
      <c r="C114" s="10">
        <v>1.35328236843406</v>
      </c>
      <c r="D114" t="s">
        <v>173</v>
      </c>
    </row>
    <row r="115" spans="1:4" x14ac:dyDescent="0.25">
      <c r="A115">
        <v>2043</v>
      </c>
      <c r="B115" t="s">
        <v>181</v>
      </c>
      <c r="C115" s="10">
        <v>2.6669876326540898</v>
      </c>
      <c r="D115" t="s">
        <v>173</v>
      </c>
    </row>
    <row r="116" spans="1:4" x14ac:dyDescent="0.25">
      <c r="A116">
        <v>2043</v>
      </c>
      <c r="B116" t="s">
        <v>180</v>
      </c>
      <c r="C116" s="10">
        <v>0.99015935415578604</v>
      </c>
      <c r="D116" t="s">
        <v>173</v>
      </c>
    </row>
    <row r="117" spans="1:4" x14ac:dyDescent="0.25">
      <c r="A117">
        <v>2043</v>
      </c>
      <c r="B117" t="s">
        <v>16</v>
      </c>
      <c r="C117" s="10">
        <v>2.7764277867520502</v>
      </c>
      <c r="D117" t="s">
        <v>173</v>
      </c>
    </row>
    <row r="118" spans="1:4" x14ac:dyDescent="0.25">
      <c r="A118">
        <v>2043</v>
      </c>
      <c r="B118" t="s">
        <v>9</v>
      </c>
      <c r="C118" s="10">
        <v>1.2358441694173801</v>
      </c>
      <c r="D118" t="s">
        <v>173</v>
      </c>
    </row>
    <row r="119" spans="1:4" x14ac:dyDescent="0.25">
      <c r="A119">
        <v>2044</v>
      </c>
      <c r="B119" t="s">
        <v>181</v>
      </c>
      <c r="C119" s="10">
        <v>2.5833943302053299</v>
      </c>
      <c r="D119" t="s">
        <v>173</v>
      </c>
    </row>
    <row r="120" spans="1:4" x14ac:dyDescent="0.25">
      <c r="A120">
        <v>2044</v>
      </c>
      <c r="B120" t="s">
        <v>180</v>
      </c>
      <c r="C120" s="10">
        <v>0.843213822779879</v>
      </c>
      <c r="D120" t="s">
        <v>173</v>
      </c>
    </row>
    <row r="121" spans="1:4" x14ac:dyDescent="0.25">
      <c r="A121">
        <v>2044</v>
      </c>
      <c r="B121" t="s">
        <v>16</v>
      </c>
      <c r="C121" s="10">
        <v>2.6981919526712801</v>
      </c>
      <c r="D121" t="s">
        <v>173</v>
      </c>
    </row>
    <row r="122" spans="1:4" x14ac:dyDescent="0.25">
      <c r="A122">
        <v>2044</v>
      </c>
      <c r="B122" t="s">
        <v>9</v>
      </c>
      <c r="C122" s="10">
        <v>1.1184060712860999</v>
      </c>
      <c r="D122" t="s">
        <v>173</v>
      </c>
    </row>
    <row r="123" spans="1:4" x14ac:dyDescent="0.25">
      <c r="A123">
        <v>2045</v>
      </c>
      <c r="B123" t="s">
        <v>181</v>
      </c>
      <c r="C123" s="10">
        <v>2.5000816664769401</v>
      </c>
      <c r="D123" t="s">
        <v>173</v>
      </c>
    </row>
    <row r="124" spans="1:4" x14ac:dyDescent="0.25">
      <c r="A124">
        <v>2045</v>
      </c>
      <c r="B124" t="s">
        <v>180</v>
      </c>
      <c r="C124" s="10">
        <v>0.73065908283020797</v>
      </c>
      <c r="D124" t="s">
        <v>173</v>
      </c>
    </row>
    <row r="125" spans="1:4" x14ac:dyDescent="0.25">
      <c r="A125">
        <v>2045</v>
      </c>
      <c r="B125" t="s">
        <v>16</v>
      </c>
      <c r="C125" s="10">
        <v>2.63410264059591</v>
      </c>
      <c r="D125" t="s">
        <v>173</v>
      </c>
    </row>
    <row r="126" spans="1:4" x14ac:dyDescent="0.25">
      <c r="A126">
        <v>2045</v>
      </c>
      <c r="B126" t="s">
        <v>9</v>
      </c>
      <c r="C126" s="10">
        <v>0.998717238685914</v>
      </c>
      <c r="D126" t="s">
        <v>173</v>
      </c>
    </row>
    <row r="127" spans="1:4" x14ac:dyDescent="0.25">
      <c r="A127">
        <v>2046</v>
      </c>
      <c r="B127" t="s">
        <v>181</v>
      </c>
      <c r="C127" s="10">
        <v>2.4309017891415801</v>
      </c>
      <c r="D127" t="s">
        <v>173</v>
      </c>
    </row>
    <row r="128" spans="1:4" x14ac:dyDescent="0.25">
      <c r="A128">
        <v>2046</v>
      </c>
      <c r="B128" t="s">
        <v>180</v>
      </c>
      <c r="C128" s="10">
        <v>0.54476940758880399</v>
      </c>
      <c r="D128" t="s">
        <v>173</v>
      </c>
    </row>
    <row r="129" spans="1:4" x14ac:dyDescent="0.25">
      <c r="A129">
        <v>2046</v>
      </c>
      <c r="B129" t="s">
        <v>16</v>
      </c>
      <c r="C129" s="10">
        <v>2.5677534391485999</v>
      </c>
      <c r="D129" t="s">
        <v>173</v>
      </c>
    </row>
    <row r="130" spans="1:4" x14ac:dyDescent="0.25">
      <c r="A130">
        <v>2046</v>
      </c>
      <c r="B130" t="s">
        <v>9</v>
      </c>
      <c r="C130" s="10">
        <v>0.84763708819622696</v>
      </c>
      <c r="D130" t="s">
        <v>173</v>
      </c>
    </row>
    <row r="131" spans="1:4" x14ac:dyDescent="0.25">
      <c r="A131">
        <v>2047</v>
      </c>
      <c r="B131" t="s">
        <v>181</v>
      </c>
      <c r="C131" s="10">
        <v>2.3595885108172601</v>
      </c>
      <c r="D131" t="s">
        <v>173</v>
      </c>
    </row>
    <row r="132" spans="1:4" x14ac:dyDescent="0.25">
      <c r="A132">
        <v>2047</v>
      </c>
      <c r="B132" t="s">
        <v>180</v>
      </c>
      <c r="C132" s="10">
        <v>0.420312861644629</v>
      </c>
      <c r="D132" t="s">
        <v>173</v>
      </c>
    </row>
    <row r="133" spans="1:4" x14ac:dyDescent="0.25">
      <c r="A133">
        <v>2047</v>
      </c>
      <c r="B133" t="s">
        <v>16</v>
      </c>
      <c r="C133" s="10">
        <v>2.5014045653597399</v>
      </c>
      <c r="D133" t="s">
        <v>173</v>
      </c>
    </row>
    <row r="134" spans="1:4" x14ac:dyDescent="0.25">
      <c r="A134">
        <v>2047</v>
      </c>
      <c r="B134" t="s">
        <v>9</v>
      </c>
      <c r="C134" s="10">
        <v>0.76535337309273199</v>
      </c>
      <c r="D134" t="s">
        <v>173</v>
      </c>
    </row>
    <row r="135" spans="1:4" x14ac:dyDescent="0.25">
      <c r="A135">
        <v>2048</v>
      </c>
      <c r="B135" t="s">
        <v>181</v>
      </c>
      <c r="C135" s="10">
        <v>2.2883993430199601</v>
      </c>
      <c r="D135" t="s">
        <v>173</v>
      </c>
    </row>
    <row r="136" spans="1:4" x14ac:dyDescent="0.25">
      <c r="A136">
        <v>2048</v>
      </c>
      <c r="B136" t="s">
        <v>180</v>
      </c>
      <c r="C136" s="10">
        <v>0.33187758339427997</v>
      </c>
      <c r="D136" t="s">
        <v>173</v>
      </c>
    </row>
    <row r="137" spans="1:4" x14ac:dyDescent="0.25">
      <c r="A137">
        <v>2048</v>
      </c>
      <c r="B137" t="s">
        <v>16</v>
      </c>
      <c r="C137" s="10">
        <v>2.4350560189016801</v>
      </c>
      <c r="D137" t="s">
        <v>173</v>
      </c>
    </row>
    <row r="138" spans="1:4" x14ac:dyDescent="0.25">
      <c r="A138">
        <v>2048</v>
      </c>
      <c r="B138" t="s">
        <v>9</v>
      </c>
      <c r="C138" s="10">
        <v>0.70462408240983199</v>
      </c>
      <c r="D138" t="s">
        <v>173</v>
      </c>
    </row>
    <row r="139" spans="1:4" x14ac:dyDescent="0.25">
      <c r="A139">
        <v>2049</v>
      </c>
      <c r="B139" t="s">
        <v>181</v>
      </c>
      <c r="C139" s="10">
        <v>2.21734922575174</v>
      </c>
      <c r="D139" t="s">
        <v>173</v>
      </c>
    </row>
    <row r="140" spans="1:4" x14ac:dyDescent="0.25">
      <c r="A140">
        <v>2049</v>
      </c>
      <c r="B140" t="s">
        <v>180</v>
      </c>
      <c r="C140" s="10">
        <v>0.21809536060697399</v>
      </c>
      <c r="D140" t="s">
        <v>173</v>
      </c>
    </row>
    <row r="141" spans="1:4" x14ac:dyDescent="0.25">
      <c r="A141">
        <v>2049</v>
      </c>
      <c r="B141" t="s">
        <v>16</v>
      </c>
      <c r="C141" s="10">
        <v>2.3700049525548601</v>
      </c>
      <c r="D141" t="s">
        <v>173</v>
      </c>
    </row>
    <row r="142" spans="1:4" x14ac:dyDescent="0.25">
      <c r="A142">
        <v>2049</v>
      </c>
      <c r="B142" t="s">
        <v>9</v>
      </c>
      <c r="C142" s="10">
        <v>0.65637123467903102</v>
      </c>
      <c r="D142" t="s">
        <v>173</v>
      </c>
    </row>
    <row r="143" spans="1:4" x14ac:dyDescent="0.25">
      <c r="A143">
        <v>2050</v>
      </c>
      <c r="B143" t="s">
        <v>181</v>
      </c>
      <c r="C143" s="10">
        <v>2.1476964804701</v>
      </c>
      <c r="D143" t="s">
        <v>173</v>
      </c>
    </row>
    <row r="144" spans="1:4" x14ac:dyDescent="0.25">
      <c r="A144">
        <v>2050</v>
      </c>
      <c r="B144" t="s">
        <v>180</v>
      </c>
      <c r="C144" s="10">
        <v>0.106487534676136</v>
      </c>
      <c r="D144" t="s">
        <v>173</v>
      </c>
    </row>
    <row r="145" spans="1:4" x14ac:dyDescent="0.25">
      <c r="A145">
        <v>2050</v>
      </c>
      <c r="B145" t="s">
        <v>16</v>
      </c>
      <c r="C145" s="10">
        <v>2.3049542128845002</v>
      </c>
      <c r="D145" t="s">
        <v>173</v>
      </c>
    </row>
    <row r="146" spans="1:4" x14ac:dyDescent="0.25">
      <c r="A146">
        <v>2050</v>
      </c>
      <c r="B146" t="s">
        <v>9</v>
      </c>
      <c r="C146" s="10">
        <v>0.57503671111116395</v>
      </c>
      <c r="D146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90"/>
  <sheetViews>
    <sheetView zoomScale="80" zoomScaleNormal="80" workbookViewId="0"/>
  </sheetViews>
  <sheetFormatPr defaultColWidth="11.5703125" defaultRowHeight="15" x14ac:dyDescent="0.25"/>
  <cols>
    <col min="2" max="2" width="21.85546875" bestFit="1" customWidth="1"/>
    <col min="3" max="3" width="16.85546875" bestFit="1" customWidth="1"/>
    <col min="4" max="4" width="12.5703125" bestFit="1" customWidth="1"/>
    <col min="5" max="5" width="30" bestFit="1" customWidth="1"/>
  </cols>
  <sheetData>
    <row r="1" spans="1:6" x14ac:dyDescent="0.25">
      <c r="A1" s="15" t="s">
        <v>183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3" t="s">
        <v>6</v>
      </c>
      <c r="B6" s="3" t="s">
        <v>44</v>
      </c>
      <c r="C6" s="3" t="s">
        <v>4</v>
      </c>
      <c r="D6" s="3" t="s">
        <v>7</v>
      </c>
      <c r="E6" s="3" t="s">
        <v>8</v>
      </c>
    </row>
    <row r="7" spans="1:6" x14ac:dyDescent="0.25">
      <c r="A7">
        <v>2010</v>
      </c>
      <c r="B7" t="s">
        <v>184</v>
      </c>
      <c r="C7" t="s">
        <v>16</v>
      </c>
      <c r="D7" s="10">
        <v>0.140940763</v>
      </c>
      <c r="E7" t="s">
        <v>173</v>
      </c>
      <c r="F7">
        <v>0.140940764</v>
      </c>
    </row>
    <row r="8" spans="1:6" x14ac:dyDescent="0.25">
      <c r="A8">
        <v>2011</v>
      </c>
      <c r="B8" t="s">
        <v>184</v>
      </c>
      <c r="C8" t="s">
        <v>16</v>
      </c>
      <c r="D8" s="10">
        <v>0.14009017500000001</v>
      </c>
      <c r="E8" t="s">
        <v>173</v>
      </c>
      <c r="F8">
        <v>0.14009017499999998</v>
      </c>
    </row>
    <row r="9" spans="1:6" x14ac:dyDescent="0.25">
      <c r="A9">
        <v>2012</v>
      </c>
      <c r="B9" t="s">
        <v>184</v>
      </c>
      <c r="C9" t="s">
        <v>16</v>
      </c>
      <c r="D9" s="10">
        <v>0.146243233</v>
      </c>
      <c r="E9" t="s">
        <v>173</v>
      </c>
      <c r="F9">
        <v>0.146243233</v>
      </c>
    </row>
    <row r="10" spans="1:6" x14ac:dyDescent="0.25">
      <c r="A10">
        <v>2013</v>
      </c>
      <c r="B10" t="s">
        <v>184</v>
      </c>
      <c r="C10" t="s">
        <v>16</v>
      </c>
      <c r="D10" s="10">
        <v>0.14868377399999999</v>
      </c>
      <c r="E10" t="s">
        <v>173</v>
      </c>
      <c r="F10">
        <v>0.14868377399999999</v>
      </c>
    </row>
    <row r="11" spans="1:6" x14ac:dyDescent="0.25">
      <c r="A11">
        <v>2014</v>
      </c>
      <c r="B11" t="s">
        <v>184</v>
      </c>
      <c r="C11" t="s">
        <v>16</v>
      </c>
      <c r="D11" s="10">
        <v>0.144387026</v>
      </c>
      <c r="E11" t="s">
        <v>173</v>
      </c>
      <c r="F11">
        <v>0.144387027</v>
      </c>
    </row>
    <row r="12" spans="1:6" x14ac:dyDescent="0.25">
      <c r="A12">
        <v>2015</v>
      </c>
      <c r="B12" t="s">
        <v>184</v>
      </c>
      <c r="C12" t="s">
        <v>16</v>
      </c>
      <c r="D12" s="10">
        <v>0.13126827099999999</v>
      </c>
      <c r="E12" t="s">
        <v>173</v>
      </c>
      <c r="F12">
        <v>0.13126827099999999</v>
      </c>
    </row>
    <row r="13" spans="1:6" x14ac:dyDescent="0.25">
      <c r="A13">
        <v>2016</v>
      </c>
      <c r="B13" t="s">
        <v>184</v>
      </c>
      <c r="C13" t="s">
        <v>16</v>
      </c>
      <c r="D13" s="10">
        <v>0.11432893700000001</v>
      </c>
      <c r="E13" t="s">
        <v>173</v>
      </c>
      <c r="F13">
        <v>0.11432893699999999</v>
      </c>
    </row>
    <row r="14" spans="1:6" x14ac:dyDescent="0.25">
      <c r="A14">
        <v>2017</v>
      </c>
      <c r="B14" t="s">
        <v>184</v>
      </c>
      <c r="C14" t="s">
        <v>16</v>
      </c>
      <c r="D14" s="10">
        <v>0.11169132</v>
      </c>
      <c r="E14" t="s">
        <v>173</v>
      </c>
      <c r="F14">
        <v>0.11169132000000001</v>
      </c>
    </row>
    <row r="15" spans="1:6" x14ac:dyDescent="0.25">
      <c r="A15">
        <v>2018</v>
      </c>
      <c r="B15" t="s">
        <v>184</v>
      </c>
      <c r="C15" t="s">
        <v>16</v>
      </c>
      <c r="D15" s="10">
        <v>0.112986004</v>
      </c>
      <c r="E15" t="s">
        <v>173</v>
      </c>
      <c r="F15">
        <v>0.112986004</v>
      </c>
    </row>
    <row r="16" spans="1:6" x14ac:dyDescent="0.25">
      <c r="A16">
        <v>2019</v>
      </c>
      <c r="B16" t="s">
        <v>184</v>
      </c>
      <c r="C16" t="s">
        <v>16</v>
      </c>
      <c r="D16" s="10">
        <v>0.11017258000000001</v>
      </c>
      <c r="E16" t="s">
        <v>173</v>
      </c>
      <c r="F16">
        <v>0.11017257999999999</v>
      </c>
    </row>
    <row r="17" spans="1:6" x14ac:dyDescent="0.25">
      <c r="A17">
        <v>2020</v>
      </c>
      <c r="B17" t="s">
        <v>184</v>
      </c>
      <c r="C17" t="s">
        <v>16</v>
      </c>
      <c r="D17" s="10">
        <v>9.5335483999999998E-2</v>
      </c>
      <c r="E17" t="s">
        <v>173</v>
      </c>
      <c r="F17">
        <v>9.5335483999999998E-2</v>
      </c>
    </row>
    <row r="18" spans="1:6" x14ac:dyDescent="0.25">
      <c r="A18">
        <v>2021</v>
      </c>
      <c r="B18" t="s">
        <v>184</v>
      </c>
      <c r="C18" t="s">
        <v>16</v>
      </c>
      <c r="D18" s="10">
        <v>9.9938534999999995E-2</v>
      </c>
      <c r="E18" t="s">
        <v>173</v>
      </c>
      <c r="F18">
        <v>9.9938534999999995E-2</v>
      </c>
    </row>
    <row r="19" spans="1:6" x14ac:dyDescent="0.25">
      <c r="A19">
        <v>2022</v>
      </c>
      <c r="B19" t="s">
        <v>184</v>
      </c>
      <c r="C19" t="s">
        <v>16</v>
      </c>
      <c r="D19" s="10">
        <v>9.9705132000000002E-2</v>
      </c>
      <c r="E19" t="s">
        <v>173</v>
      </c>
      <c r="F19">
        <v>9.9705133000000001E-2</v>
      </c>
    </row>
    <row r="20" spans="1:6" x14ac:dyDescent="0.25">
      <c r="A20">
        <v>2023</v>
      </c>
      <c r="B20" t="s">
        <v>184</v>
      </c>
      <c r="C20" t="s">
        <v>16</v>
      </c>
      <c r="D20" s="10">
        <v>9.4657309999999995E-2</v>
      </c>
      <c r="E20" t="s">
        <v>173</v>
      </c>
      <c r="F20">
        <v>9.4657309999999995E-2</v>
      </c>
    </row>
    <row r="21" spans="1:6" x14ac:dyDescent="0.25">
      <c r="A21">
        <v>2024</v>
      </c>
      <c r="B21" t="s">
        <v>184</v>
      </c>
      <c r="C21" t="s">
        <v>16</v>
      </c>
      <c r="D21" s="10">
        <v>9.5623537999999994E-2</v>
      </c>
      <c r="E21" t="s">
        <v>173</v>
      </c>
      <c r="F21">
        <v>9.5623537999999994E-2</v>
      </c>
    </row>
    <row r="22" spans="1:6" x14ac:dyDescent="0.25">
      <c r="A22">
        <v>2025</v>
      </c>
      <c r="B22" t="s">
        <v>184</v>
      </c>
      <c r="C22" t="s">
        <v>16</v>
      </c>
      <c r="D22" s="10">
        <v>9.6372453999999996E-2</v>
      </c>
      <c r="E22" t="s">
        <v>173</v>
      </c>
      <c r="F22">
        <v>9.6372454999999996E-2</v>
      </c>
    </row>
    <row r="23" spans="1:6" x14ac:dyDescent="0.25">
      <c r="A23">
        <v>2026</v>
      </c>
      <c r="B23" t="s">
        <v>184</v>
      </c>
      <c r="C23" t="s">
        <v>16</v>
      </c>
      <c r="D23" s="10">
        <v>9.6862998000000006E-2</v>
      </c>
      <c r="E23" t="s">
        <v>173</v>
      </c>
      <c r="F23">
        <v>9.6862996999999992E-2</v>
      </c>
    </row>
    <row r="24" spans="1:6" x14ac:dyDescent="0.25">
      <c r="A24">
        <v>2027</v>
      </c>
      <c r="B24" t="s">
        <v>184</v>
      </c>
      <c r="C24" t="s">
        <v>16</v>
      </c>
      <c r="D24" s="10">
        <v>9.6958769E-2</v>
      </c>
      <c r="E24" t="s">
        <v>173</v>
      </c>
      <c r="F24">
        <v>9.6958769E-2</v>
      </c>
    </row>
    <row r="25" spans="1:6" x14ac:dyDescent="0.25">
      <c r="A25">
        <v>2028</v>
      </c>
      <c r="B25" t="s">
        <v>184</v>
      </c>
      <c r="C25" t="s">
        <v>16</v>
      </c>
      <c r="D25" s="10">
        <v>9.6601060000000002E-2</v>
      </c>
      <c r="E25" t="s">
        <v>173</v>
      </c>
      <c r="F25">
        <v>9.6601060000000002E-2</v>
      </c>
    </row>
    <row r="26" spans="1:6" x14ac:dyDescent="0.25">
      <c r="A26">
        <v>2029</v>
      </c>
      <c r="B26" t="s">
        <v>184</v>
      </c>
      <c r="C26" t="s">
        <v>16</v>
      </c>
      <c r="D26" s="10">
        <v>9.6070390000000006E-2</v>
      </c>
      <c r="E26" t="s">
        <v>173</v>
      </c>
      <c r="F26">
        <v>9.6070390000000006E-2</v>
      </c>
    </row>
    <row r="27" spans="1:6" x14ac:dyDescent="0.25">
      <c r="A27">
        <v>2030</v>
      </c>
      <c r="B27" t="s">
        <v>184</v>
      </c>
      <c r="C27" t="s">
        <v>16</v>
      </c>
      <c r="D27" s="10">
        <v>9.4490131000000005E-2</v>
      </c>
      <c r="E27" t="s">
        <v>173</v>
      </c>
      <c r="F27">
        <v>9.4490132000000004E-2</v>
      </c>
    </row>
    <row r="28" spans="1:6" x14ac:dyDescent="0.25">
      <c r="A28">
        <v>2031</v>
      </c>
      <c r="B28" t="s">
        <v>184</v>
      </c>
      <c r="C28" t="s">
        <v>16</v>
      </c>
      <c r="D28" s="10">
        <v>9.3515292999999999E-2</v>
      </c>
      <c r="E28" t="s">
        <v>173</v>
      </c>
      <c r="F28">
        <v>9.3515292E-2</v>
      </c>
    </row>
    <row r="29" spans="1:6" x14ac:dyDescent="0.25">
      <c r="A29">
        <v>2032</v>
      </c>
      <c r="B29" t="s">
        <v>184</v>
      </c>
      <c r="C29" t="s">
        <v>16</v>
      </c>
      <c r="D29" s="10">
        <v>9.3487615999999996E-2</v>
      </c>
      <c r="E29" t="s">
        <v>173</v>
      </c>
      <c r="F29">
        <v>9.3487616999999995E-2</v>
      </c>
    </row>
    <row r="30" spans="1:6" x14ac:dyDescent="0.25">
      <c r="A30">
        <v>2033</v>
      </c>
      <c r="B30" t="s">
        <v>184</v>
      </c>
      <c r="C30" t="s">
        <v>16</v>
      </c>
      <c r="D30" s="10">
        <v>9.4032514999999997E-2</v>
      </c>
      <c r="E30" t="s">
        <v>173</v>
      </c>
      <c r="F30">
        <v>9.4032514999999997E-2</v>
      </c>
    </row>
    <row r="31" spans="1:6" x14ac:dyDescent="0.25">
      <c r="A31">
        <v>2034</v>
      </c>
      <c r="B31" t="s">
        <v>184</v>
      </c>
      <c r="C31" t="s">
        <v>16</v>
      </c>
      <c r="D31" s="10">
        <v>9.4861772999999996E-2</v>
      </c>
      <c r="E31" t="s">
        <v>173</v>
      </c>
      <c r="F31">
        <v>9.4861772999999996E-2</v>
      </c>
    </row>
    <row r="32" spans="1:6" x14ac:dyDescent="0.25">
      <c r="A32">
        <v>2035</v>
      </c>
      <c r="B32" t="s">
        <v>184</v>
      </c>
      <c r="C32" t="s">
        <v>16</v>
      </c>
      <c r="D32" s="10">
        <v>9.5897674000000002E-2</v>
      </c>
      <c r="E32" t="s">
        <v>173</v>
      </c>
      <c r="F32">
        <v>9.5897673999999988E-2</v>
      </c>
    </row>
    <row r="33" spans="1:6" x14ac:dyDescent="0.25">
      <c r="A33">
        <v>2036</v>
      </c>
      <c r="B33" t="s">
        <v>184</v>
      </c>
      <c r="C33" t="s">
        <v>16</v>
      </c>
      <c r="D33" s="10">
        <v>9.7591868999999998E-2</v>
      </c>
      <c r="E33" t="s">
        <v>173</v>
      </c>
      <c r="F33">
        <v>9.7591868999999998E-2</v>
      </c>
    </row>
    <row r="34" spans="1:6" x14ac:dyDescent="0.25">
      <c r="A34">
        <v>2037</v>
      </c>
      <c r="B34" t="s">
        <v>184</v>
      </c>
      <c r="C34" t="s">
        <v>16</v>
      </c>
      <c r="D34" s="10">
        <v>9.9812334000000003E-2</v>
      </c>
      <c r="E34" t="s">
        <v>173</v>
      </c>
      <c r="F34">
        <v>9.9812334000000003E-2</v>
      </c>
    </row>
    <row r="35" spans="1:6" x14ac:dyDescent="0.25">
      <c r="A35">
        <v>2038</v>
      </c>
      <c r="B35" t="s">
        <v>184</v>
      </c>
      <c r="C35" t="s">
        <v>16</v>
      </c>
      <c r="D35" s="10">
        <v>0.102033703</v>
      </c>
      <c r="E35" t="s">
        <v>173</v>
      </c>
      <c r="F35">
        <v>0.102033703</v>
      </c>
    </row>
    <row r="36" spans="1:6" x14ac:dyDescent="0.25">
      <c r="A36">
        <v>2039</v>
      </c>
      <c r="B36" t="s">
        <v>184</v>
      </c>
      <c r="C36" t="s">
        <v>16</v>
      </c>
      <c r="D36" s="10">
        <v>0.10434884699999999</v>
      </c>
      <c r="E36" t="s">
        <v>173</v>
      </c>
      <c r="F36">
        <v>0.10434884800000001</v>
      </c>
    </row>
    <row r="37" spans="1:6" x14ac:dyDescent="0.25">
      <c r="A37">
        <v>2040</v>
      </c>
      <c r="B37" t="s">
        <v>184</v>
      </c>
      <c r="C37" t="s">
        <v>16</v>
      </c>
      <c r="D37" s="10">
        <v>0.10688989</v>
      </c>
      <c r="E37" t="s">
        <v>173</v>
      </c>
      <c r="F37">
        <v>0.10688988999999999</v>
      </c>
    </row>
    <row r="38" spans="1:6" x14ac:dyDescent="0.25">
      <c r="A38">
        <v>2041</v>
      </c>
      <c r="B38" t="s">
        <v>184</v>
      </c>
      <c r="C38" t="s">
        <v>16</v>
      </c>
      <c r="D38" s="10">
        <v>0.108625586</v>
      </c>
      <c r="E38" t="s">
        <v>173</v>
      </c>
      <c r="F38">
        <v>0.108625585</v>
      </c>
    </row>
    <row r="39" spans="1:6" x14ac:dyDescent="0.25">
      <c r="A39">
        <v>2042</v>
      </c>
      <c r="B39" t="s">
        <v>184</v>
      </c>
      <c r="C39" t="s">
        <v>16</v>
      </c>
      <c r="D39" s="10">
        <v>0.10982673</v>
      </c>
      <c r="E39" t="s">
        <v>173</v>
      </c>
      <c r="F39">
        <v>0.109826729</v>
      </c>
    </row>
    <row r="40" spans="1:6" x14ac:dyDescent="0.25">
      <c r="A40">
        <v>2043</v>
      </c>
      <c r="B40" t="s">
        <v>184</v>
      </c>
      <c r="C40" t="s">
        <v>16</v>
      </c>
      <c r="D40" s="10">
        <v>0.110848001</v>
      </c>
      <c r="E40" t="s">
        <v>173</v>
      </c>
      <c r="F40">
        <v>0.110848001</v>
      </c>
    </row>
    <row r="41" spans="1:6" x14ac:dyDescent="0.25">
      <c r="A41">
        <v>2044</v>
      </c>
      <c r="B41" t="s">
        <v>184</v>
      </c>
      <c r="C41" t="s">
        <v>16</v>
      </c>
      <c r="D41" s="10">
        <v>0.11176594099999999</v>
      </c>
      <c r="E41" t="s">
        <v>173</v>
      </c>
      <c r="F41">
        <v>0.11176594099999999</v>
      </c>
    </row>
    <row r="42" spans="1:6" x14ac:dyDescent="0.25">
      <c r="A42">
        <v>2045</v>
      </c>
      <c r="B42" t="s">
        <v>184</v>
      </c>
      <c r="C42" t="s">
        <v>16</v>
      </c>
      <c r="D42" s="10">
        <v>0.112541424</v>
      </c>
      <c r="E42" t="s">
        <v>173</v>
      </c>
      <c r="F42">
        <v>0.112541424</v>
      </c>
    </row>
    <row r="43" spans="1:6" x14ac:dyDescent="0.25">
      <c r="A43">
        <v>2046</v>
      </c>
      <c r="B43" t="s">
        <v>184</v>
      </c>
      <c r="C43" t="s">
        <v>16</v>
      </c>
      <c r="D43" s="10">
        <v>0.11316810400000001</v>
      </c>
      <c r="E43" t="s">
        <v>173</v>
      </c>
      <c r="F43">
        <v>0.11316810400000001</v>
      </c>
    </row>
    <row r="44" spans="1:6" x14ac:dyDescent="0.25">
      <c r="A44">
        <v>2047</v>
      </c>
      <c r="B44" t="s">
        <v>184</v>
      </c>
      <c r="C44" t="s">
        <v>16</v>
      </c>
      <c r="D44" s="10">
        <v>0.113685171</v>
      </c>
      <c r="E44" t="s">
        <v>173</v>
      </c>
      <c r="F44">
        <v>0.113685171</v>
      </c>
    </row>
    <row r="45" spans="1:6" x14ac:dyDescent="0.25">
      <c r="A45">
        <v>2048</v>
      </c>
      <c r="B45" t="s">
        <v>184</v>
      </c>
      <c r="C45" t="s">
        <v>16</v>
      </c>
      <c r="D45" s="10">
        <v>0.114066284</v>
      </c>
      <c r="E45" t="s">
        <v>173</v>
      </c>
      <c r="F45">
        <v>0.11406628399999999</v>
      </c>
    </row>
    <row r="46" spans="1:6" x14ac:dyDescent="0.25">
      <c r="A46">
        <v>2049</v>
      </c>
      <c r="B46" t="s">
        <v>184</v>
      </c>
      <c r="C46" t="s">
        <v>16</v>
      </c>
      <c r="D46" s="10">
        <v>0.114001293</v>
      </c>
      <c r="E46" t="s">
        <v>173</v>
      </c>
      <c r="F46">
        <v>0.114001293</v>
      </c>
    </row>
    <row r="47" spans="1:6" x14ac:dyDescent="0.25">
      <c r="A47">
        <v>2050</v>
      </c>
      <c r="B47" t="s">
        <v>184</v>
      </c>
      <c r="C47" t="s">
        <v>16</v>
      </c>
      <c r="D47" s="10">
        <v>0.113648242</v>
      </c>
      <c r="E47" t="s">
        <v>173</v>
      </c>
      <c r="F47">
        <v>0.113648242</v>
      </c>
    </row>
    <row r="48" spans="1:6" x14ac:dyDescent="0.25">
      <c r="A48">
        <v>2010</v>
      </c>
      <c r="B48" t="s">
        <v>184</v>
      </c>
      <c r="C48" t="s">
        <v>17</v>
      </c>
      <c r="D48" s="10">
        <v>0.140940763</v>
      </c>
      <c r="E48" t="s">
        <v>173</v>
      </c>
      <c r="F48">
        <v>0.140940764</v>
      </c>
    </row>
    <row r="49" spans="1:6" x14ac:dyDescent="0.25">
      <c r="A49">
        <v>2011</v>
      </c>
      <c r="B49" t="s">
        <v>184</v>
      </c>
      <c r="C49" t="s">
        <v>17</v>
      </c>
      <c r="D49" s="10">
        <v>0.14009017500000001</v>
      </c>
      <c r="E49" t="s">
        <v>173</v>
      </c>
      <c r="F49">
        <v>0.14009017499999998</v>
      </c>
    </row>
    <row r="50" spans="1:6" x14ac:dyDescent="0.25">
      <c r="A50">
        <v>2012</v>
      </c>
      <c r="B50" t="s">
        <v>184</v>
      </c>
      <c r="C50" t="s">
        <v>17</v>
      </c>
      <c r="D50" s="10">
        <v>0.146243233</v>
      </c>
      <c r="E50" t="s">
        <v>173</v>
      </c>
      <c r="F50">
        <v>0.146243233</v>
      </c>
    </row>
    <row r="51" spans="1:6" x14ac:dyDescent="0.25">
      <c r="A51">
        <v>2013</v>
      </c>
      <c r="B51" t="s">
        <v>184</v>
      </c>
      <c r="C51" t="s">
        <v>17</v>
      </c>
      <c r="D51" s="10">
        <v>0.14868377399999999</v>
      </c>
      <c r="E51" t="s">
        <v>173</v>
      </c>
      <c r="F51">
        <v>0.14868377399999999</v>
      </c>
    </row>
    <row r="52" spans="1:6" x14ac:dyDescent="0.25">
      <c r="A52">
        <v>2014</v>
      </c>
      <c r="B52" t="s">
        <v>184</v>
      </c>
      <c r="C52" t="s">
        <v>17</v>
      </c>
      <c r="D52" s="10">
        <v>0.144387026</v>
      </c>
      <c r="E52" t="s">
        <v>173</v>
      </c>
      <c r="F52">
        <v>0.144387027</v>
      </c>
    </row>
    <row r="53" spans="1:6" x14ac:dyDescent="0.25">
      <c r="A53">
        <v>2015</v>
      </c>
      <c r="B53" t="s">
        <v>184</v>
      </c>
      <c r="C53" t="s">
        <v>17</v>
      </c>
      <c r="D53" s="10">
        <v>0.13126827099999999</v>
      </c>
      <c r="E53" t="s">
        <v>173</v>
      </c>
      <c r="F53">
        <v>0.13126827099999999</v>
      </c>
    </row>
    <row r="54" spans="1:6" x14ac:dyDescent="0.25">
      <c r="A54">
        <v>2016</v>
      </c>
      <c r="B54" t="s">
        <v>184</v>
      </c>
      <c r="C54" t="s">
        <v>17</v>
      </c>
      <c r="D54" s="10">
        <v>0.11432893700000001</v>
      </c>
      <c r="E54" t="s">
        <v>173</v>
      </c>
      <c r="F54">
        <v>0.11432893699999999</v>
      </c>
    </row>
    <row r="55" spans="1:6" x14ac:dyDescent="0.25">
      <c r="A55">
        <v>2017</v>
      </c>
      <c r="B55" t="s">
        <v>184</v>
      </c>
      <c r="C55" t="s">
        <v>17</v>
      </c>
      <c r="D55" s="10">
        <v>0.11169132</v>
      </c>
      <c r="E55" t="s">
        <v>173</v>
      </c>
      <c r="F55">
        <v>0.11169132000000001</v>
      </c>
    </row>
    <row r="56" spans="1:6" x14ac:dyDescent="0.25">
      <c r="A56">
        <v>2018</v>
      </c>
      <c r="B56" t="s">
        <v>184</v>
      </c>
      <c r="C56" t="s">
        <v>17</v>
      </c>
      <c r="D56" s="10">
        <v>0.112986004</v>
      </c>
      <c r="E56" t="s">
        <v>173</v>
      </c>
      <c r="F56">
        <v>0.112986004</v>
      </c>
    </row>
    <row r="57" spans="1:6" x14ac:dyDescent="0.25">
      <c r="A57">
        <v>2019</v>
      </c>
      <c r="B57" t="s">
        <v>184</v>
      </c>
      <c r="C57" t="s">
        <v>17</v>
      </c>
      <c r="D57" s="10">
        <v>0.11017258000000001</v>
      </c>
      <c r="E57" t="s">
        <v>173</v>
      </c>
      <c r="F57">
        <v>0.11017257999999999</v>
      </c>
    </row>
    <row r="58" spans="1:6" x14ac:dyDescent="0.25">
      <c r="A58">
        <v>2020</v>
      </c>
      <c r="B58" t="s">
        <v>184</v>
      </c>
      <c r="C58" t="s">
        <v>17</v>
      </c>
      <c r="D58" s="10">
        <v>9.5335483999999998E-2</v>
      </c>
      <c r="E58" t="s">
        <v>173</v>
      </c>
      <c r="F58">
        <v>9.5335483999999998E-2</v>
      </c>
    </row>
    <row r="59" spans="1:6" x14ac:dyDescent="0.25">
      <c r="A59">
        <v>2021</v>
      </c>
      <c r="B59" t="s">
        <v>184</v>
      </c>
      <c r="C59" t="s">
        <v>17</v>
      </c>
      <c r="D59" s="10">
        <v>9.9938534999999995E-2</v>
      </c>
      <c r="E59" t="s">
        <v>173</v>
      </c>
      <c r="F59">
        <v>9.9938534999999995E-2</v>
      </c>
    </row>
    <row r="60" spans="1:6" x14ac:dyDescent="0.25">
      <c r="A60">
        <v>2022</v>
      </c>
      <c r="B60" t="s">
        <v>184</v>
      </c>
      <c r="C60" t="s">
        <v>17</v>
      </c>
      <c r="D60" s="10">
        <v>9.9704585999999998E-2</v>
      </c>
      <c r="E60" t="s">
        <v>173</v>
      </c>
      <c r="F60">
        <v>9.9704586999999997E-2</v>
      </c>
    </row>
    <row r="61" spans="1:6" x14ac:dyDescent="0.25">
      <c r="A61">
        <v>2023</v>
      </c>
      <c r="B61" t="s">
        <v>184</v>
      </c>
      <c r="C61" t="s">
        <v>17</v>
      </c>
      <c r="D61" s="10">
        <v>9.4694140999999996E-2</v>
      </c>
      <c r="E61" t="s">
        <v>173</v>
      </c>
      <c r="F61">
        <v>9.4694140999999996E-2</v>
      </c>
    </row>
    <row r="62" spans="1:6" x14ac:dyDescent="0.25">
      <c r="A62">
        <v>2024</v>
      </c>
      <c r="B62" t="s">
        <v>184</v>
      </c>
      <c r="C62" t="s">
        <v>17</v>
      </c>
      <c r="D62" s="10">
        <v>9.5693112999999996E-2</v>
      </c>
      <c r="E62" t="s">
        <v>173</v>
      </c>
      <c r="F62">
        <v>9.5693112999999996E-2</v>
      </c>
    </row>
    <row r="63" spans="1:6" x14ac:dyDescent="0.25">
      <c r="A63">
        <v>2025</v>
      </c>
      <c r="B63" t="s">
        <v>184</v>
      </c>
      <c r="C63" t="s">
        <v>17</v>
      </c>
      <c r="D63" s="10">
        <v>9.6703167000000007E-2</v>
      </c>
      <c r="E63" t="s">
        <v>173</v>
      </c>
      <c r="F63">
        <v>9.6703166999999993E-2</v>
      </c>
    </row>
    <row r="64" spans="1:6" x14ac:dyDescent="0.25">
      <c r="A64">
        <v>2026</v>
      </c>
      <c r="B64" t="s">
        <v>184</v>
      </c>
      <c r="C64" t="s">
        <v>17</v>
      </c>
      <c r="D64" s="10">
        <v>9.7927559999999997E-2</v>
      </c>
      <c r="E64" t="s">
        <v>173</v>
      </c>
      <c r="F64">
        <v>9.7927559999999997E-2</v>
      </c>
    </row>
    <row r="65" spans="1:6" x14ac:dyDescent="0.25">
      <c r="A65">
        <v>2027</v>
      </c>
      <c r="B65" t="s">
        <v>184</v>
      </c>
      <c r="C65" t="s">
        <v>17</v>
      </c>
      <c r="D65" s="10">
        <v>9.9265900000000004E-2</v>
      </c>
      <c r="E65" t="s">
        <v>173</v>
      </c>
      <c r="F65">
        <v>9.9265901000000004E-2</v>
      </c>
    </row>
    <row r="66" spans="1:6" x14ac:dyDescent="0.25">
      <c r="A66">
        <v>2028</v>
      </c>
      <c r="B66" t="s">
        <v>184</v>
      </c>
      <c r="C66" t="s">
        <v>17</v>
      </c>
      <c r="D66" s="10">
        <v>9.8897470000000001E-2</v>
      </c>
      <c r="E66" t="s">
        <v>173</v>
      </c>
      <c r="F66">
        <v>9.8897470000000001E-2</v>
      </c>
    </row>
    <row r="67" spans="1:6" x14ac:dyDescent="0.25">
      <c r="A67">
        <v>2029</v>
      </c>
      <c r="B67" t="s">
        <v>184</v>
      </c>
      <c r="C67" t="s">
        <v>17</v>
      </c>
      <c r="D67" s="10">
        <v>0.10157444</v>
      </c>
      <c r="E67" t="s">
        <v>173</v>
      </c>
      <c r="F67">
        <v>0.101574439</v>
      </c>
    </row>
    <row r="68" spans="1:6" x14ac:dyDescent="0.25">
      <c r="A68">
        <v>2030</v>
      </c>
      <c r="B68" t="s">
        <v>184</v>
      </c>
      <c r="C68" t="s">
        <v>17</v>
      </c>
      <c r="D68" s="10">
        <v>0.102047817</v>
      </c>
      <c r="E68" t="s">
        <v>173</v>
      </c>
      <c r="F68">
        <v>0.102047817</v>
      </c>
    </row>
    <row r="69" spans="1:6" x14ac:dyDescent="0.25">
      <c r="A69">
        <v>2031</v>
      </c>
      <c r="B69" t="s">
        <v>184</v>
      </c>
      <c r="C69" t="s">
        <v>17</v>
      </c>
      <c r="D69" s="10">
        <v>0.10309919400000001</v>
      </c>
      <c r="E69" t="s">
        <v>173</v>
      </c>
      <c r="F69">
        <v>0.10309919399999999</v>
      </c>
    </row>
    <row r="70" spans="1:6" x14ac:dyDescent="0.25">
      <c r="A70">
        <v>2032</v>
      </c>
      <c r="B70" t="s">
        <v>184</v>
      </c>
      <c r="C70" t="s">
        <v>17</v>
      </c>
      <c r="D70" s="10">
        <v>0.105121056</v>
      </c>
      <c r="E70" t="s">
        <v>173</v>
      </c>
      <c r="F70">
        <v>0.10512105599999999</v>
      </c>
    </row>
    <row r="71" spans="1:6" x14ac:dyDescent="0.25">
      <c r="A71">
        <v>2033</v>
      </c>
      <c r="B71" t="s">
        <v>184</v>
      </c>
      <c r="C71" t="s">
        <v>17</v>
      </c>
      <c r="D71" s="10">
        <v>0.107424748</v>
      </c>
      <c r="E71" t="s">
        <v>173</v>
      </c>
      <c r="F71">
        <v>0.107424748</v>
      </c>
    </row>
    <row r="72" spans="1:6" x14ac:dyDescent="0.25">
      <c r="A72">
        <v>2034</v>
      </c>
      <c r="B72" t="s">
        <v>184</v>
      </c>
      <c r="C72" t="s">
        <v>17</v>
      </c>
      <c r="D72" s="10">
        <v>0.109729074</v>
      </c>
      <c r="E72" t="s">
        <v>173</v>
      </c>
      <c r="F72">
        <v>0.109729074</v>
      </c>
    </row>
    <row r="73" spans="1:6" x14ac:dyDescent="0.25">
      <c r="A73">
        <v>2035</v>
      </c>
      <c r="B73" t="s">
        <v>184</v>
      </c>
      <c r="C73" t="s">
        <v>17</v>
      </c>
      <c r="D73" s="10">
        <v>0.11241071800000001</v>
      </c>
      <c r="E73" t="s">
        <v>173</v>
      </c>
      <c r="F73">
        <v>0.11241071800000001</v>
      </c>
    </row>
    <row r="74" spans="1:6" x14ac:dyDescent="0.25">
      <c r="A74">
        <v>2036</v>
      </c>
      <c r="B74" t="s">
        <v>184</v>
      </c>
      <c r="C74" t="s">
        <v>17</v>
      </c>
      <c r="D74" s="10">
        <v>0.11590004600000001</v>
      </c>
      <c r="E74" t="s">
        <v>173</v>
      </c>
      <c r="F74">
        <v>0.11590004500000001</v>
      </c>
    </row>
    <row r="75" spans="1:6" x14ac:dyDescent="0.25">
      <c r="A75">
        <v>2037</v>
      </c>
      <c r="B75" t="s">
        <v>184</v>
      </c>
      <c r="C75" t="s">
        <v>17</v>
      </c>
      <c r="D75" s="10">
        <v>0.119915946</v>
      </c>
      <c r="E75" t="s">
        <v>173</v>
      </c>
      <c r="F75">
        <v>0.11991594600000001</v>
      </c>
    </row>
    <row r="76" spans="1:6" x14ac:dyDescent="0.25">
      <c r="A76">
        <v>2038</v>
      </c>
      <c r="B76" t="s">
        <v>184</v>
      </c>
      <c r="C76" t="s">
        <v>17</v>
      </c>
      <c r="D76" s="10">
        <v>0.123887333</v>
      </c>
      <c r="E76" t="s">
        <v>173</v>
      </c>
      <c r="F76">
        <v>0.123887333</v>
      </c>
    </row>
    <row r="77" spans="1:6" x14ac:dyDescent="0.25">
      <c r="A77">
        <v>2039</v>
      </c>
      <c r="B77" t="s">
        <v>184</v>
      </c>
      <c r="C77" t="s">
        <v>17</v>
      </c>
      <c r="D77" s="10">
        <v>0.12794315000000001</v>
      </c>
      <c r="E77" t="s">
        <v>173</v>
      </c>
      <c r="F77">
        <v>0.12794315000000001</v>
      </c>
    </row>
    <row r="78" spans="1:6" x14ac:dyDescent="0.25">
      <c r="A78">
        <v>2040</v>
      </c>
      <c r="B78" t="s">
        <v>184</v>
      </c>
      <c r="C78" t="s">
        <v>17</v>
      </c>
      <c r="D78" s="10">
        <v>0.13223164900000001</v>
      </c>
      <c r="E78" t="s">
        <v>173</v>
      </c>
      <c r="F78">
        <v>0.13223164900000001</v>
      </c>
    </row>
    <row r="79" spans="1:6" x14ac:dyDescent="0.25">
      <c r="A79">
        <v>2041</v>
      </c>
      <c r="B79" t="s">
        <v>184</v>
      </c>
      <c r="C79" t="s">
        <v>17</v>
      </c>
      <c r="D79" s="10">
        <v>0.13540090299999999</v>
      </c>
      <c r="E79" t="s">
        <v>173</v>
      </c>
      <c r="F79">
        <v>0.13540090299999999</v>
      </c>
    </row>
    <row r="80" spans="1:6" x14ac:dyDescent="0.25">
      <c r="A80">
        <v>2042</v>
      </c>
      <c r="B80" t="s">
        <v>184</v>
      </c>
      <c r="C80" t="s">
        <v>17</v>
      </c>
      <c r="D80" s="10">
        <v>0.13741773199999999</v>
      </c>
      <c r="E80" t="s">
        <v>173</v>
      </c>
      <c r="F80">
        <v>0.13741773200000001</v>
      </c>
    </row>
    <row r="81" spans="1:6" x14ac:dyDescent="0.25">
      <c r="A81">
        <v>2043</v>
      </c>
      <c r="B81" t="s">
        <v>184</v>
      </c>
      <c r="C81" t="s">
        <v>17</v>
      </c>
      <c r="D81" s="10">
        <v>0.13911120799999999</v>
      </c>
      <c r="E81" t="s">
        <v>173</v>
      </c>
      <c r="F81">
        <v>0.13911120900000001</v>
      </c>
    </row>
    <row r="82" spans="1:6" x14ac:dyDescent="0.25">
      <c r="A82">
        <v>2044</v>
      </c>
      <c r="B82" t="s">
        <v>184</v>
      </c>
      <c r="C82" t="s">
        <v>17</v>
      </c>
      <c r="D82" s="10">
        <v>0.140592352</v>
      </c>
      <c r="E82" t="s">
        <v>173</v>
      </c>
      <c r="F82">
        <v>0.140592351</v>
      </c>
    </row>
    <row r="83" spans="1:6" x14ac:dyDescent="0.25">
      <c r="A83">
        <v>2045</v>
      </c>
      <c r="B83" t="s">
        <v>184</v>
      </c>
      <c r="C83" t="s">
        <v>17</v>
      </c>
      <c r="D83" s="10">
        <v>0.14176028600000001</v>
      </c>
      <c r="E83" t="s">
        <v>173</v>
      </c>
      <c r="F83">
        <v>0.14176028600000001</v>
      </c>
    </row>
    <row r="84" spans="1:6" x14ac:dyDescent="0.25">
      <c r="A84">
        <v>2046</v>
      </c>
      <c r="B84" t="s">
        <v>184</v>
      </c>
      <c r="C84" t="s">
        <v>17</v>
      </c>
      <c r="D84" s="10">
        <v>0.14261232800000001</v>
      </c>
      <c r="E84" t="s">
        <v>173</v>
      </c>
      <c r="F84">
        <v>0.14261232799999998</v>
      </c>
    </row>
    <row r="85" spans="1:6" x14ac:dyDescent="0.25">
      <c r="A85">
        <v>2047</v>
      </c>
      <c r="B85" t="s">
        <v>184</v>
      </c>
      <c r="C85" t="s">
        <v>17</v>
      </c>
      <c r="D85" s="10">
        <v>0.14321257100000001</v>
      </c>
      <c r="E85" t="s">
        <v>173</v>
      </c>
      <c r="F85">
        <v>0.14321257100000001</v>
      </c>
    </row>
    <row r="86" spans="1:6" x14ac:dyDescent="0.25">
      <c r="A86">
        <v>2048</v>
      </c>
      <c r="B86" t="s">
        <v>184</v>
      </c>
      <c r="C86" t="s">
        <v>17</v>
      </c>
      <c r="D86" s="10">
        <v>0.143517744</v>
      </c>
      <c r="E86" t="s">
        <v>173</v>
      </c>
      <c r="F86">
        <v>0.143517744</v>
      </c>
    </row>
    <row r="87" spans="1:6" x14ac:dyDescent="0.25">
      <c r="A87">
        <v>2049</v>
      </c>
      <c r="B87" t="s">
        <v>184</v>
      </c>
      <c r="C87" t="s">
        <v>17</v>
      </c>
      <c r="D87" s="10">
        <v>0.143205942</v>
      </c>
      <c r="E87" t="s">
        <v>173</v>
      </c>
      <c r="F87">
        <v>0.143205942</v>
      </c>
    </row>
    <row r="88" spans="1:6" x14ac:dyDescent="0.25">
      <c r="A88">
        <v>2050</v>
      </c>
      <c r="B88" t="s">
        <v>184</v>
      </c>
      <c r="C88" t="s">
        <v>17</v>
      </c>
      <c r="D88" s="10">
        <v>0.14241535399999999</v>
      </c>
      <c r="E88" t="s">
        <v>173</v>
      </c>
      <c r="F88">
        <v>0.14241535399999999</v>
      </c>
    </row>
    <row r="89" spans="1:6" x14ac:dyDescent="0.25">
      <c r="A89">
        <v>2010</v>
      </c>
      <c r="B89" t="s">
        <v>184</v>
      </c>
      <c r="C89" t="s">
        <v>9</v>
      </c>
      <c r="D89" s="10">
        <v>0.140940763</v>
      </c>
      <c r="E89" t="s">
        <v>173</v>
      </c>
      <c r="F89">
        <v>0.140940764</v>
      </c>
    </row>
    <row r="90" spans="1:6" x14ac:dyDescent="0.25">
      <c r="A90">
        <v>2011</v>
      </c>
      <c r="B90" t="s">
        <v>184</v>
      </c>
      <c r="C90" t="s">
        <v>9</v>
      </c>
      <c r="D90" s="10">
        <v>0.14009017500000001</v>
      </c>
      <c r="E90" t="s">
        <v>173</v>
      </c>
      <c r="F90">
        <v>0.14009017499999998</v>
      </c>
    </row>
    <row r="91" spans="1:6" x14ac:dyDescent="0.25">
      <c r="A91">
        <v>2012</v>
      </c>
      <c r="B91" t="s">
        <v>184</v>
      </c>
      <c r="C91" t="s">
        <v>9</v>
      </c>
      <c r="D91" s="10">
        <v>0.146243233</v>
      </c>
      <c r="E91" t="s">
        <v>173</v>
      </c>
      <c r="F91">
        <v>0.146243233</v>
      </c>
    </row>
    <row r="92" spans="1:6" x14ac:dyDescent="0.25">
      <c r="A92">
        <v>2013</v>
      </c>
      <c r="B92" t="s">
        <v>184</v>
      </c>
      <c r="C92" t="s">
        <v>9</v>
      </c>
      <c r="D92" s="10">
        <v>0.14868377399999999</v>
      </c>
      <c r="E92" t="s">
        <v>173</v>
      </c>
      <c r="F92">
        <v>0.14868377399999999</v>
      </c>
    </row>
    <row r="93" spans="1:6" x14ac:dyDescent="0.25">
      <c r="A93">
        <v>2014</v>
      </c>
      <c r="B93" t="s">
        <v>184</v>
      </c>
      <c r="C93" t="s">
        <v>9</v>
      </c>
      <c r="D93" s="10">
        <v>0.144387026</v>
      </c>
      <c r="E93" t="s">
        <v>173</v>
      </c>
      <c r="F93">
        <v>0.144387027</v>
      </c>
    </row>
    <row r="94" spans="1:6" x14ac:dyDescent="0.25">
      <c r="A94">
        <v>2015</v>
      </c>
      <c r="B94" t="s">
        <v>184</v>
      </c>
      <c r="C94" t="s">
        <v>9</v>
      </c>
      <c r="D94" s="10">
        <v>0.13126827099999999</v>
      </c>
      <c r="E94" t="s">
        <v>173</v>
      </c>
      <c r="F94">
        <v>0.13126827099999999</v>
      </c>
    </row>
    <row r="95" spans="1:6" x14ac:dyDescent="0.25">
      <c r="A95">
        <v>2016</v>
      </c>
      <c r="B95" t="s">
        <v>184</v>
      </c>
      <c r="C95" t="s">
        <v>9</v>
      </c>
      <c r="D95" s="10">
        <v>0.11432893700000001</v>
      </c>
      <c r="E95" t="s">
        <v>173</v>
      </c>
      <c r="F95">
        <v>0.11432893699999999</v>
      </c>
    </row>
    <row r="96" spans="1:6" x14ac:dyDescent="0.25">
      <c r="A96">
        <v>2017</v>
      </c>
      <c r="B96" t="s">
        <v>184</v>
      </c>
      <c r="C96" t="s">
        <v>9</v>
      </c>
      <c r="D96" s="10">
        <v>0.11169132</v>
      </c>
      <c r="E96" t="s">
        <v>173</v>
      </c>
      <c r="F96">
        <v>0.11169132000000001</v>
      </c>
    </row>
    <row r="97" spans="1:6" x14ac:dyDescent="0.25">
      <c r="A97">
        <v>2018</v>
      </c>
      <c r="B97" t="s">
        <v>184</v>
      </c>
      <c r="C97" t="s">
        <v>9</v>
      </c>
      <c r="D97" s="10">
        <v>0.112986004</v>
      </c>
      <c r="E97" t="s">
        <v>173</v>
      </c>
      <c r="F97">
        <v>0.112986004</v>
      </c>
    </row>
    <row r="98" spans="1:6" x14ac:dyDescent="0.25">
      <c r="A98">
        <v>2019</v>
      </c>
      <c r="B98" t="s">
        <v>184</v>
      </c>
      <c r="C98" t="s">
        <v>9</v>
      </c>
      <c r="D98" s="10">
        <v>0.11017258000000001</v>
      </c>
      <c r="E98" t="s">
        <v>173</v>
      </c>
      <c r="F98">
        <v>0.11017257999999999</v>
      </c>
    </row>
    <row r="99" spans="1:6" x14ac:dyDescent="0.25">
      <c r="A99">
        <v>2020</v>
      </c>
      <c r="B99" t="s">
        <v>184</v>
      </c>
      <c r="C99" t="s">
        <v>9</v>
      </c>
      <c r="D99" s="10">
        <v>9.5335483999999998E-2</v>
      </c>
      <c r="E99" t="s">
        <v>173</v>
      </c>
      <c r="F99">
        <v>9.5335483999999998E-2</v>
      </c>
    </row>
    <row r="100" spans="1:6" x14ac:dyDescent="0.25">
      <c r="A100">
        <v>2021</v>
      </c>
      <c r="B100" t="s">
        <v>184</v>
      </c>
      <c r="C100" t="s">
        <v>9</v>
      </c>
      <c r="D100" s="10">
        <v>9.9938534999999995E-2</v>
      </c>
      <c r="E100" t="s">
        <v>173</v>
      </c>
      <c r="F100">
        <v>9.9938534999999995E-2</v>
      </c>
    </row>
    <row r="101" spans="1:6" x14ac:dyDescent="0.25">
      <c r="A101">
        <v>2022</v>
      </c>
      <c r="B101" t="s">
        <v>184</v>
      </c>
      <c r="C101" t="s">
        <v>9</v>
      </c>
      <c r="D101" s="10">
        <v>9.9705133000000001E-2</v>
      </c>
      <c r="E101" t="s">
        <v>173</v>
      </c>
      <c r="F101">
        <v>9.9705134000000001E-2</v>
      </c>
    </row>
    <row r="102" spans="1:6" x14ac:dyDescent="0.25">
      <c r="A102">
        <v>2023</v>
      </c>
      <c r="B102" t="s">
        <v>184</v>
      </c>
      <c r="C102" t="s">
        <v>9</v>
      </c>
      <c r="D102" s="10">
        <v>9.4713687000000005E-2</v>
      </c>
      <c r="E102" t="s">
        <v>173</v>
      </c>
      <c r="F102">
        <v>9.4713688000000004E-2</v>
      </c>
    </row>
    <row r="103" spans="1:6" x14ac:dyDescent="0.25">
      <c r="A103">
        <v>2024</v>
      </c>
      <c r="B103" t="s">
        <v>184</v>
      </c>
      <c r="C103" t="s">
        <v>9</v>
      </c>
      <c r="D103" s="10">
        <v>9.5825562000000003E-2</v>
      </c>
      <c r="E103" t="s">
        <v>173</v>
      </c>
      <c r="F103">
        <v>9.5825562000000003E-2</v>
      </c>
    </row>
    <row r="104" spans="1:6" x14ac:dyDescent="0.25">
      <c r="A104">
        <v>2025</v>
      </c>
      <c r="B104" t="s">
        <v>184</v>
      </c>
      <c r="C104" t="s">
        <v>9</v>
      </c>
      <c r="D104" s="10">
        <v>9.5911889E-2</v>
      </c>
      <c r="E104" t="s">
        <v>173</v>
      </c>
      <c r="F104">
        <v>9.5911889E-2</v>
      </c>
    </row>
    <row r="105" spans="1:6" x14ac:dyDescent="0.25">
      <c r="A105">
        <v>2026</v>
      </c>
      <c r="B105" t="s">
        <v>184</v>
      </c>
      <c r="C105" t="s">
        <v>9</v>
      </c>
      <c r="D105" s="10">
        <v>9.4374360000000004E-2</v>
      </c>
      <c r="E105" t="s">
        <v>173</v>
      </c>
      <c r="F105">
        <v>9.437435999999999E-2</v>
      </c>
    </row>
    <row r="106" spans="1:6" x14ac:dyDescent="0.25">
      <c r="A106">
        <v>2027</v>
      </c>
      <c r="B106" t="s">
        <v>184</v>
      </c>
      <c r="C106" t="s">
        <v>9</v>
      </c>
      <c r="D106" s="10">
        <v>9.1437139000000001E-2</v>
      </c>
      <c r="E106" t="s">
        <v>173</v>
      </c>
      <c r="F106">
        <v>9.1437139000000001E-2</v>
      </c>
    </row>
    <row r="107" spans="1:6" x14ac:dyDescent="0.25">
      <c r="A107">
        <v>2028</v>
      </c>
      <c r="B107" t="s">
        <v>184</v>
      </c>
      <c r="C107" t="s">
        <v>9</v>
      </c>
      <c r="D107" s="10">
        <v>8.6190524000000004E-2</v>
      </c>
      <c r="E107" t="s">
        <v>173</v>
      </c>
      <c r="F107">
        <v>8.6190523999999991E-2</v>
      </c>
    </row>
    <row r="108" spans="1:6" x14ac:dyDescent="0.25">
      <c r="A108">
        <v>2029</v>
      </c>
      <c r="B108" t="s">
        <v>184</v>
      </c>
      <c r="C108" t="s">
        <v>9</v>
      </c>
      <c r="D108" s="10">
        <v>8.2705058999999997E-2</v>
      </c>
      <c r="E108" t="s">
        <v>173</v>
      </c>
      <c r="F108">
        <v>8.2705059000000011E-2</v>
      </c>
    </row>
    <row r="109" spans="1:6" x14ac:dyDescent="0.25">
      <c r="A109">
        <v>2030</v>
      </c>
      <c r="B109" t="s">
        <v>184</v>
      </c>
      <c r="C109" t="s">
        <v>9</v>
      </c>
      <c r="D109" s="10">
        <v>7.6681758000000003E-2</v>
      </c>
      <c r="E109" t="s">
        <v>173</v>
      </c>
      <c r="F109">
        <v>7.6681758000000003E-2</v>
      </c>
    </row>
    <row r="110" spans="1:6" x14ac:dyDescent="0.25">
      <c r="A110">
        <v>2031</v>
      </c>
      <c r="B110" t="s">
        <v>184</v>
      </c>
      <c r="C110" t="s">
        <v>9</v>
      </c>
      <c r="D110" s="10">
        <v>7.1461962000000004E-2</v>
      </c>
      <c r="E110" t="s">
        <v>173</v>
      </c>
      <c r="F110">
        <v>7.1461963000000003E-2</v>
      </c>
    </row>
    <row r="111" spans="1:6" x14ac:dyDescent="0.25">
      <c r="A111">
        <v>2032</v>
      </c>
      <c r="B111" t="s">
        <v>184</v>
      </c>
      <c r="C111" t="s">
        <v>9</v>
      </c>
      <c r="D111" s="10">
        <v>6.7760747999999996E-2</v>
      </c>
      <c r="E111" t="s">
        <v>173</v>
      </c>
      <c r="F111">
        <v>6.7760746999999996E-2</v>
      </c>
    </row>
    <row r="112" spans="1:6" x14ac:dyDescent="0.25">
      <c r="A112">
        <v>2033</v>
      </c>
      <c r="B112" t="s">
        <v>184</v>
      </c>
      <c r="C112" t="s">
        <v>9</v>
      </c>
      <c r="D112" s="10">
        <v>6.4961507000000002E-2</v>
      </c>
      <c r="E112" t="s">
        <v>173</v>
      </c>
      <c r="F112">
        <v>6.4961506000000002E-2</v>
      </c>
    </row>
    <row r="113" spans="1:6" x14ac:dyDescent="0.25">
      <c r="A113">
        <v>2034</v>
      </c>
      <c r="B113" t="s">
        <v>184</v>
      </c>
      <c r="C113" t="s">
        <v>9</v>
      </c>
      <c r="D113" s="10">
        <v>6.2620976999999994E-2</v>
      </c>
      <c r="E113" t="s">
        <v>173</v>
      </c>
      <c r="F113">
        <v>6.2620977000000008E-2</v>
      </c>
    </row>
    <row r="114" spans="1:6" x14ac:dyDescent="0.25">
      <c r="A114">
        <v>2035</v>
      </c>
      <c r="B114" t="s">
        <v>184</v>
      </c>
      <c r="C114" t="s">
        <v>9</v>
      </c>
      <c r="D114" s="10">
        <v>6.0738876999999997E-2</v>
      </c>
      <c r="E114" t="s">
        <v>173</v>
      </c>
      <c r="F114">
        <v>6.0738875999999997E-2</v>
      </c>
    </row>
    <row r="115" spans="1:6" x14ac:dyDescent="0.25">
      <c r="A115">
        <v>2036</v>
      </c>
      <c r="B115" t="s">
        <v>184</v>
      </c>
      <c r="C115" t="s">
        <v>9</v>
      </c>
      <c r="D115" s="10">
        <v>5.9518809999999998E-2</v>
      </c>
      <c r="E115" t="s">
        <v>173</v>
      </c>
      <c r="F115">
        <v>5.9518808999999999E-2</v>
      </c>
    </row>
    <row r="116" spans="1:6" x14ac:dyDescent="0.25">
      <c r="A116">
        <v>2037</v>
      </c>
      <c r="B116" t="s">
        <v>184</v>
      </c>
      <c r="C116" t="s">
        <v>9</v>
      </c>
      <c r="D116" s="10">
        <v>5.8722017000000001E-2</v>
      </c>
      <c r="E116" t="s">
        <v>173</v>
      </c>
      <c r="F116">
        <v>5.8722017000000001E-2</v>
      </c>
    </row>
    <row r="117" spans="1:6" x14ac:dyDescent="0.25">
      <c r="A117">
        <v>2038</v>
      </c>
      <c r="B117" t="s">
        <v>184</v>
      </c>
      <c r="C117" t="s">
        <v>9</v>
      </c>
      <c r="D117" s="10">
        <v>5.7969476999999998E-2</v>
      </c>
      <c r="E117" t="s">
        <v>173</v>
      </c>
      <c r="F117">
        <v>5.7969476999999998E-2</v>
      </c>
    </row>
    <row r="118" spans="1:6" x14ac:dyDescent="0.25">
      <c r="A118">
        <v>2039</v>
      </c>
      <c r="B118" t="s">
        <v>184</v>
      </c>
      <c r="C118" t="s">
        <v>9</v>
      </c>
      <c r="D118" s="10">
        <v>5.7234342000000001E-2</v>
      </c>
      <c r="E118" t="s">
        <v>173</v>
      </c>
      <c r="F118">
        <v>5.7234342000000001E-2</v>
      </c>
    </row>
    <row r="119" spans="1:6" x14ac:dyDescent="0.25">
      <c r="A119">
        <v>2040</v>
      </c>
      <c r="B119" t="s">
        <v>184</v>
      </c>
      <c r="C119" t="s">
        <v>9</v>
      </c>
      <c r="D119" s="10">
        <v>5.6591593000000003E-2</v>
      </c>
      <c r="E119" t="s">
        <v>173</v>
      </c>
      <c r="F119">
        <v>5.6591593000000003E-2</v>
      </c>
    </row>
    <row r="120" spans="1:6" x14ac:dyDescent="0.25">
      <c r="A120">
        <v>2041</v>
      </c>
      <c r="B120" t="s">
        <v>184</v>
      </c>
      <c r="C120" t="s">
        <v>9</v>
      </c>
      <c r="D120" s="10">
        <v>5.5354189999999998E-2</v>
      </c>
      <c r="E120" t="s">
        <v>173</v>
      </c>
      <c r="F120">
        <v>5.5354190000000005E-2</v>
      </c>
    </row>
    <row r="121" spans="1:6" x14ac:dyDescent="0.25">
      <c r="A121">
        <v>2042</v>
      </c>
      <c r="B121" t="s">
        <v>184</v>
      </c>
      <c r="C121" t="s">
        <v>9</v>
      </c>
      <c r="D121" s="10">
        <v>5.3413839999999997E-2</v>
      </c>
      <c r="E121" t="s">
        <v>173</v>
      </c>
      <c r="F121">
        <v>5.3413839999999997E-2</v>
      </c>
    </row>
    <row r="122" spans="1:6" x14ac:dyDescent="0.25">
      <c r="A122">
        <v>2043</v>
      </c>
      <c r="B122" t="s">
        <v>184</v>
      </c>
      <c r="C122" t="s">
        <v>9</v>
      </c>
      <c r="D122" s="10">
        <v>5.1420037000000002E-2</v>
      </c>
      <c r="E122" t="s">
        <v>173</v>
      </c>
      <c r="F122">
        <v>5.1420037000000002E-2</v>
      </c>
    </row>
    <row r="123" spans="1:6" x14ac:dyDescent="0.25">
      <c r="A123">
        <v>2044</v>
      </c>
      <c r="B123" t="s">
        <v>184</v>
      </c>
      <c r="C123" t="s">
        <v>9</v>
      </c>
      <c r="D123" s="10">
        <v>4.9420967000000003E-2</v>
      </c>
      <c r="E123" t="s">
        <v>173</v>
      </c>
      <c r="F123">
        <v>4.9420965999999997E-2</v>
      </c>
    </row>
    <row r="124" spans="1:6" x14ac:dyDescent="0.25">
      <c r="A124">
        <v>2045</v>
      </c>
      <c r="B124" t="s">
        <v>184</v>
      </c>
      <c r="C124" t="s">
        <v>9</v>
      </c>
      <c r="D124" s="10">
        <v>4.7423669000000002E-2</v>
      </c>
      <c r="E124" t="s">
        <v>173</v>
      </c>
      <c r="F124">
        <v>4.7423668999999995E-2</v>
      </c>
    </row>
    <row r="125" spans="1:6" x14ac:dyDescent="0.25">
      <c r="A125">
        <v>2046</v>
      </c>
      <c r="B125" t="s">
        <v>184</v>
      </c>
      <c r="C125" t="s">
        <v>9</v>
      </c>
      <c r="D125" s="10">
        <v>4.5442011999999997E-2</v>
      </c>
      <c r="E125" t="s">
        <v>173</v>
      </c>
      <c r="F125">
        <v>4.5442011999999997E-2</v>
      </c>
    </row>
    <row r="126" spans="1:6" x14ac:dyDescent="0.25">
      <c r="A126">
        <v>2047</v>
      </c>
      <c r="B126" t="s">
        <v>184</v>
      </c>
      <c r="C126" t="s">
        <v>9</v>
      </c>
      <c r="D126" s="10">
        <v>4.3485879999999998E-2</v>
      </c>
      <c r="E126" t="s">
        <v>173</v>
      </c>
      <c r="F126">
        <v>4.3485878999999998E-2</v>
      </c>
    </row>
    <row r="127" spans="1:6" x14ac:dyDescent="0.25">
      <c r="A127">
        <v>2048</v>
      </c>
      <c r="B127" t="s">
        <v>184</v>
      </c>
      <c r="C127" t="s">
        <v>9</v>
      </c>
      <c r="D127" s="10">
        <v>4.1597708999999997E-2</v>
      </c>
      <c r="E127" t="s">
        <v>173</v>
      </c>
      <c r="F127">
        <v>4.1597709000000004E-2</v>
      </c>
    </row>
    <row r="128" spans="1:6" x14ac:dyDescent="0.25">
      <c r="A128">
        <v>2049</v>
      </c>
      <c r="B128" t="s">
        <v>184</v>
      </c>
      <c r="C128" t="s">
        <v>9</v>
      </c>
      <c r="D128" s="10">
        <v>3.9454818000000003E-2</v>
      </c>
      <c r="E128" t="s">
        <v>173</v>
      </c>
      <c r="F128">
        <v>3.9454818000000003E-2</v>
      </c>
    </row>
    <row r="129" spans="1:6" x14ac:dyDescent="0.25">
      <c r="A129">
        <v>2050</v>
      </c>
      <c r="B129" t="s">
        <v>184</v>
      </c>
      <c r="C129" t="s">
        <v>9</v>
      </c>
      <c r="D129" s="10">
        <v>3.7229357999999997E-2</v>
      </c>
      <c r="E129" t="s">
        <v>173</v>
      </c>
      <c r="F129">
        <v>3.7229357999999997E-2</v>
      </c>
    </row>
    <row r="130" spans="1:6" x14ac:dyDescent="0.25">
      <c r="A130">
        <v>2010</v>
      </c>
      <c r="B130" t="s">
        <v>185</v>
      </c>
      <c r="C130" t="s">
        <v>16</v>
      </c>
      <c r="D130" s="10">
        <v>0.31794075599999999</v>
      </c>
      <c r="E130" t="s">
        <v>173</v>
      </c>
      <c r="F130">
        <v>0.31794075600000005</v>
      </c>
    </row>
    <row r="131" spans="1:6" x14ac:dyDescent="0.25">
      <c r="A131">
        <v>2011</v>
      </c>
      <c r="B131" t="s">
        <v>185</v>
      </c>
      <c r="C131" t="s">
        <v>16</v>
      </c>
      <c r="D131" s="10">
        <v>0.34974050299999998</v>
      </c>
      <c r="E131" t="s">
        <v>173</v>
      </c>
      <c r="F131">
        <v>0.34974050200000001</v>
      </c>
    </row>
    <row r="132" spans="1:6" x14ac:dyDescent="0.25">
      <c r="A132">
        <v>2012</v>
      </c>
      <c r="B132" t="s">
        <v>185</v>
      </c>
      <c r="C132" t="s">
        <v>16</v>
      </c>
      <c r="D132" s="10">
        <v>0.41003255199999999</v>
      </c>
      <c r="E132" t="s">
        <v>173</v>
      </c>
      <c r="F132">
        <v>0.41003255199999999</v>
      </c>
    </row>
    <row r="133" spans="1:6" x14ac:dyDescent="0.25">
      <c r="A133">
        <v>2013</v>
      </c>
      <c r="B133" t="s">
        <v>185</v>
      </c>
      <c r="C133" t="s">
        <v>16</v>
      </c>
      <c r="D133" s="10">
        <v>0.43329225799999999</v>
      </c>
      <c r="E133" t="s">
        <v>173</v>
      </c>
      <c r="F133">
        <v>0.43329225799999999</v>
      </c>
    </row>
    <row r="134" spans="1:6" x14ac:dyDescent="0.25">
      <c r="A134">
        <v>2014</v>
      </c>
      <c r="B134" t="s">
        <v>185</v>
      </c>
      <c r="C134" t="s">
        <v>16</v>
      </c>
      <c r="D134" s="10">
        <v>0.44492261</v>
      </c>
      <c r="E134" t="s">
        <v>173</v>
      </c>
      <c r="F134">
        <v>0.44492261</v>
      </c>
    </row>
    <row r="135" spans="1:6" x14ac:dyDescent="0.25">
      <c r="A135">
        <v>2015</v>
      </c>
      <c r="B135" t="s">
        <v>185</v>
      </c>
      <c r="C135" t="s">
        <v>16</v>
      </c>
      <c r="D135" s="10">
        <v>0.39842252500000003</v>
      </c>
      <c r="E135" t="s">
        <v>173</v>
      </c>
      <c r="F135">
        <v>0.398422524</v>
      </c>
    </row>
    <row r="136" spans="1:6" x14ac:dyDescent="0.25">
      <c r="A136">
        <v>2016</v>
      </c>
      <c r="B136" t="s">
        <v>185</v>
      </c>
      <c r="C136" t="s">
        <v>16</v>
      </c>
      <c r="D136" s="10">
        <v>0.32970906999999999</v>
      </c>
      <c r="E136" t="s">
        <v>173</v>
      </c>
      <c r="F136">
        <v>0.32970906900000002</v>
      </c>
    </row>
    <row r="137" spans="1:6" x14ac:dyDescent="0.25">
      <c r="A137">
        <v>2017</v>
      </c>
      <c r="B137" t="s">
        <v>185</v>
      </c>
      <c r="C137" t="s">
        <v>16</v>
      </c>
      <c r="D137" s="10">
        <v>0.33432931799999999</v>
      </c>
      <c r="E137" t="s">
        <v>173</v>
      </c>
      <c r="F137">
        <v>0.33432931900000001</v>
      </c>
    </row>
    <row r="138" spans="1:6" x14ac:dyDescent="0.25">
      <c r="A138">
        <v>2018</v>
      </c>
      <c r="B138" t="s">
        <v>185</v>
      </c>
      <c r="C138" t="s">
        <v>16</v>
      </c>
      <c r="D138" s="10">
        <v>0.37627912200000002</v>
      </c>
      <c r="E138" t="s">
        <v>173</v>
      </c>
      <c r="F138">
        <v>0.37627912300000005</v>
      </c>
    </row>
    <row r="139" spans="1:6" x14ac:dyDescent="0.25">
      <c r="A139">
        <v>2019</v>
      </c>
      <c r="B139" t="s">
        <v>185</v>
      </c>
      <c r="C139" t="s">
        <v>16</v>
      </c>
      <c r="D139" s="10">
        <v>0.37683900999999997</v>
      </c>
      <c r="E139" t="s">
        <v>173</v>
      </c>
      <c r="F139">
        <v>0.37683900999999997</v>
      </c>
    </row>
    <row r="140" spans="1:6" x14ac:dyDescent="0.25">
      <c r="A140">
        <v>2020</v>
      </c>
      <c r="B140" t="s">
        <v>185</v>
      </c>
      <c r="C140" t="s">
        <v>16</v>
      </c>
      <c r="D140" s="10">
        <v>0.32759516500000002</v>
      </c>
      <c r="E140" t="s">
        <v>173</v>
      </c>
      <c r="F140">
        <v>0.32759516500000002</v>
      </c>
    </row>
    <row r="141" spans="1:6" x14ac:dyDescent="0.25">
      <c r="A141">
        <v>2021</v>
      </c>
      <c r="B141" t="s">
        <v>185</v>
      </c>
      <c r="C141" t="s">
        <v>16</v>
      </c>
      <c r="D141" s="10">
        <v>0.33593724600000002</v>
      </c>
      <c r="E141" t="s">
        <v>173</v>
      </c>
      <c r="F141">
        <v>0.33593724600000002</v>
      </c>
    </row>
    <row r="142" spans="1:6" x14ac:dyDescent="0.25">
      <c r="A142">
        <v>2022</v>
      </c>
      <c r="B142" t="s">
        <v>185</v>
      </c>
      <c r="C142" t="s">
        <v>16</v>
      </c>
      <c r="D142" s="10">
        <v>0.39513968100000002</v>
      </c>
      <c r="E142" t="s">
        <v>173</v>
      </c>
      <c r="F142">
        <v>0.39513968100000002</v>
      </c>
    </row>
    <row r="143" spans="1:6" x14ac:dyDescent="0.25">
      <c r="A143">
        <v>2023</v>
      </c>
      <c r="B143" t="s">
        <v>185</v>
      </c>
      <c r="C143" t="s">
        <v>16</v>
      </c>
      <c r="D143" s="10">
        <v>0.45827980800000001</v>
      </c>
      <c r="E143" t="s">
        <v>173</v>
      </c>
      <c r="F143">
        <v>0.45827980800000001</v>
      </c>
    </row>
    <row r="144" spans="1:6" x14ac:dyDescent="0.25">
      <c r="A144">
        <v>2024</v>
      </c>
      <c r="B144" t="s">
        <v>185</v>
      </c>
      <c r="C144" t="s">
        <v>16</v>
      </c>
      <c r="D144" s="10">
        <v>0.50530238100000002</v>
      </c>
      <c r="E144" t="s">
        <v>173</v>
      </c>
      <c r="F144">
        <v>0.50530238199999999</v>
      </c>
    </row>
    <row r="145" spans="1:6" x14ac:dyDescent="0.25">
      <c r="A145">
        <v>2025</v>
      </c>
      <c r="B145" t="s">
        <v>185</v>
      </c>
      <c r="C145" t="s">
        <v>16</v>
      </c>
      <c r="D145" s="10">
        <v>0.54111332599999995</v>
      </c>
      <c r="E145" t="s">
        <v>173</v>
      </c>
      <c r="F145">
        <v>0.54111332499999998</v>
      </c>
    </row>
    <row r="146" spans="1:6" x14ac:dyDescent="0.25">
      <c r="A146">
        <v>2026</v>
      </c>
      <c r="B146" t="s">
        <v>185</v>
      </c>
      <c r="C146" t="s">
        <v>16</v>
      </c>
      <c r="D146" s="10">
        <v>0.56770021699999995</v>
      </c>
      <c r="E146" t="s">
        <v>173</v>
      </c>
      <c r="F146">
        <v>0.56770021799999992</v>
      </c>
    </row>
    <row r="147" spans="1:6" x14ac:dyDescent="0.25">
      <c r="A147">
        <v>2027</v>
      </c>
      <c r="B147" t="s">
        <v>185</v>
      </c>
      <c r="C147" t="s">
        <v>16</v>
      </c>
      <c r="D147" s="10">
        <v>0.58598493699999998</v>
      </c>
      <c r="E147" t="s">
        <v>173</v>
      </c>
      <c r="F147">
        <v>0.58598493699999998</v>
      </c>
    </row>
    <row r="148" spans="1:6" x14ac:dyDescent="0.25">
      <c r="A148">
        <v>2028</v>
      </c>
      <c r="B148" t="s">
        <v>185</v>
      </c>
      <c r="C148" t="s">
        <v>16</v>
      </c>
      <c r="D148" s="10">
        <v>0.59762725299999997</v>
      </c>
      <c r="E148" t="s">
        <v>173</v>
      </c>
      <c r="F148">
        <v>0.59762725399999994</v>
      </c>
    </row>
    <row r="149" spans="1:6" x14ac:dyDescent="0.25">
      <c r="A149">
        <v>2029</v>
      </c>
      <c r="B149" t="s">
        <v>185</v>
      </c>
      <c r="C149" t="s">
        <v>16</v>
      </c>
      <c r="D149" s="10">
        <v>0.60399984100000004</v>
      </c>
      <c r="E149" t="s">
        <v>173</v>
      </c>
      <c r="F149">
        <v>0.60399984099999993</v>
      </c>
    </row>
    <row r="150" spans="1:6" x14ac:dyDescent="0.25">
      <c r="A150">
        <v>2030</v>
      </c>
      <c r="B150" t="s">
        <v>185</v>
      </c>
      <c r="C150" t="s">
        <v>16</v>
      </c>
      <c r="D150" s="10">
        <v>0.60432471300000001</v>
      </c>
      <c r="E150" t="s">
        <v>173</v>
      </c>
      <c r="F150">
        <v>0.60432471399999999</v>
      </c>
    </row>
    <row r="151" spans="1:6" x14ac:dyDescent="0.25">
      <c r="A151">
        <v>2031</v>
      </c>
      <c r="B151" t="s">
        <v>185</v>
      </c>
      <c r="C151" t="s">
        <v>16</v>
      </c>
      <c r="D151" s="10">
        <v>0.60726380700000004</v>
      </c>
      <c r="E151" t="s">
        <v>173</v>
      </c>
      <c r="F151">
        <v>0.60726380700000004</v>
      </c>
    </row>
    <row r="152" spans="1:6" x14ac:dyDescent="0.25">
      <c r="A152">
        <v>2032</v>
      </c>
      <c r="B152" t="s">
        <v>185</v>
      </c>
      <c r="C152" t="s">
        <v>16</v>
      </c>
      <c r="D152" s="10">
        <v>0.61525274799999996</v>
      </c>
      <c r="E152" t="s">
        <v>173</v>
      </c>
      <c r="F152">
        <v>0.61525274799999996</v>
      </c>
    </row>
    <row r="153" spans="1:6" x14ac:dyDescent="0.25">
      <c r="A153">
        <v>2033</v>
      </c>
      <c r="B153" t="s">
        <v>185</v>
      </c>
      <c r="C153" t="s">
        <v>16</v>
      </c>
      <c r="D153" s="10">
        <v>0.6255425</v>
      </c>
      <c r="E153" t="s">
        <v>173</v>
      </c>
      <c r="F153">
        <v>0.62554250099999997</v>
      </c>
    </row>
    <row r="154" spans="1:6" x14ac:dyDescent="0.25">
      <c r="A154">
        <v>2034</v>
      </c>
      <c r="B154" t="s">
        <v>185</v>
      </c>
      <c r="C154" t="s">
        <v>16</v>
      </c>
      <c r="D154" s="10">
        <v>0.63622752100000002</v>
      </c>
      <c r="E154" t="s">
        <v>173</v>
      </c>
      <c r="F154">
        <v>0.63622752000000005</v>
      </c>
    </row>
    <row r="155" spans="1:6" x14ac:dyDescent="0.25">
      <c r="A155">
        <v>2035</v>
      </c>
      <c r="B155" t="s">
        <v>185</v>
      </c>
      <c r="C155" t="s">
        <v>16</v>
      </c>
      <c r="D155" s="10">
        <v>0.64693216799999997</v>
      </c>
      <c r="E155" t="s">
        <v>173</v>
      </c>
      <c r="F155">
        <v>0.64693216800000009</v>
      </c>
    </row>
    <row r="156" spans="1:6" x14ac:dyDescent="0.25">
      <c r="A156">
        <v>2036</v>
      </c>
      <c r="B156" t="s">
        <v>185</v>
      </c>
      <c r="C156" t="s">
        <v>16</v>
      </c>
      <c r="D156" s="10">
        <v>0.66141712399999997</v>
      </c>
      <c r="E156" t="s">
        <v>173</v>
      </c>
      <c r="F156">
        <v>0.661417123</v>
      </c>
    </row>
    <row r="157" spans="1:6" x14ac:dyDescent="0.25">
      <c r="A157">
        <v>2037</v>
      </c>
      <c r="B157" t="s">
        <v>185</v>
      </c>
      <c r="C157" t="s">
        <v>16</v>
      </c>
      <c r="D157" s="10">
        <v>0.67858722800000004</v>
      </c>
      <c r="E157" t="s">
        <v>173</v>
      </c>
      <c r="F157">
        <v>0.67858722799999993</v>
      </c>
    </row>
    <row r="158" spans="1:6" x14ac:dyDescent="0.25">
      <c r="A158">
        <v>2038</v>
      </c>
      <c r="B158" t="s">
        <v>185</v>
      </c>
      <c r="C158" t="s">
        <v>16</v>
      </c>
      <c r="D158" s="10">
        <v>0.69426577</v>
      </c>
      <c r="E158" t="s">
        <v>173</v>
      </c>
      <c r="F158">
        <v>0.69426577099999998</v>
      </c>
    </row>
    <row r="159" spans="1:6" x14ac:dyDescent="0.25">
      <c r="A159">
        <v>2039</v>
      </c>
      <c r="B159" t="s">
        <v>185</v>
      </c>
      <c r="C159" t="s">
        <v>16</v>
      </c>
      <c r="D159" s="10">
        <v>0.70771335899999999</v>
      </c>
      <c r="E159" t="s">
        <v>173</v>
      </c>
      <c r="F159">
        <v>0.70771335800000001</v>
      </c>
    </row>
    <row r="160" spans="1:6" x14ac:dyDescent="0.25">
      <c r="A160">
        <v>2040</v>
      </c>
      <c r="B160" t="s">
        <v>185</v>
      </c>
      <c r="C160" t="s">
        <v>16</v>
      </c>
      <c r="D160" s="10">
        <v>0.72201204699999999</v>
      </c>
      <c r="E160" t="s">
        <v>173</v>
      </c>
      <c r="F160">
        <v>0.7220120470000001</v>
      </c>
    </row>
    <row r="161" spans="1:6" x14ac:dyDescent="0.25">
      <c r="A161">
        <v>2041</v>
      </c>
      <c r="B161" t="s">
        <v>185</v>
      </c>
      <c r="C161" t="s">
        <v>16</v>
      </c>
      <c r="D161" s="10">
        <v>0.73081623299999998</v>
      </c>
      <c r="E161" t="s">
        <v>173</v>
      </c>
      <c r="F161">
        <v>0.73081623299999998</v>
      </c>
    </row>
    <row r="162" spans="1:6" x14ac:dyDescent="0.25">
      <c r="A162">
        <v>2042</v>
      </c>
      <c r="B162" t="s">
        <v>185</v>
      </c>
      <c r="C162" t="s">
        <v>16</v>
      </c>
      <c r="D162" s="10">
        <v>0.73590790900000003</v>
      </c>
      <c r="E162" t="s">
        <v>173</v>
      </c>
      <c r="F162">
        <v>0.73590790900000003</v>
      </c>
    </row>
    <row r="163" spans="1:6" x14ac:dyDescent="0.25">
      <c r="A163">
        <v>2043</v>
      </c>
      <c r="B163" t="s">
        <v>185</v>
      </c>
      <c r="C163" t="s">
        <v>16</v>
      </c>
      <c r="D163" s="10">
        <v>0.73947742599999999</v>
      </c>
      <c r="E163" t="s">
        <v>173</v>
      </c>
      <c r="F163">
        <v>0.73947742599999999</v>
      </c>
    </row>
    <row r="164" spans="1:6" x14ac:dyDescent="0.25">
      <c r="A164">
        <v>2044</v>
      </c>
      <c r="B164" t="s">
        <v>185</v>
      </c>
      <c r="C164" t="s">
        <v>16</v>
      </c>
      <c r="D164" s="10">
        <v>0.74236218499999995</v>
      </c>
      <c r="E164" t="s">
        <v>173</v>
      </c>
      <c r="F164">
        <v>0.74236218599999992</v>
      </c>
    </row>
    <row r="165" spans="1:6" x14ac:dyDescent="0.25">
      <c r="A165">
        <v>2045</v>
      </c>
      <c r="B165" t="s">
        <v>185</v>
      </c>
      <c r="C165" t="s">
        <v>16</v>
      </c>
      <c r="D165" s="10">
        <v>0.74361398000000001</v>
      </c>
      <c r="E165" t="s">
        <v>173</v>
      </c>
      <c r="F165">
        <v>0.74361398000000001</v>
      </c>
    </row>
    <row r="166" spans="1:6" x14ac:dyDescent="0.25">
      <c r="A166">
        <v>2046</v>
      </c>
      <c r="B166" t="s">
        <v>185</v>
      </c>
      <c r="C166" t="s">
        <v>16</v>
      </c>
      <c r="D166" s="10">
        <v>0.74384586799999997</v>
      </c>
      <c r="E166" t="s">
        <v>173</v>
      </c>
      <c r="F166">
        <v>0.74384586799999997</v>
      </c>
    </row>
    <row r="167" spans="1:6" x14ac:dyDescent="0.25">
      <c r="A167">
        <v>2047</v>
      </c>
      <c r="B167" t="s">
        <v>185</v>
      </c>
      <c r="C167" t="s">
        <v>16</v>
      </c>
      <c r="D167" s="10">
        <v>0.74419504199999997</v>
      </c>
      <c r="E167" t="s">
        <v>173</v>
      </c>
      <c r="F167">
        <v>0.74419504199999997</v>
      </c>
    </row>
    <row r="168" spans="1:6" x14ac:dyDescent="0.25">
      <c r="A168">
        <v>2048</v>
      </c>
      <c r="B168" t="s">
        <v>185</v>
      </c>
      <c r="C168" t="s">
        <v>16</v>
      </c>
      <c r="D168" s="10">
        <v>0.74321008200000005</v>
      </c>
      <c r="E168" t="s">
        <v>173</v>
      </c>
      <c r="F168">
        <v>0.74321008200000005</v>
      </c>
    </row>
    <row r="169" spans="1:6" x14ac:dyDescent="0.25">
      <c r="A169">
        <v>2049</v>
      </c>
      <c r="B169" t="s">
        <v>185</v>
      </c>
      <c r="C169" t="s">
        <v>16</v>
      </c>
      <c r="D169" s="10">
        <v>0.74158537599999996</v>
      </c>
      <c r="E169" t="s">
        <v>173</v>
      </c>
      <c r="F169">
        <v>0.74158537599999996</v>
      </c>
    </row>
    <row r="170" spans="1:6" x14ac:dyDescent="0.25">
      <c r="A170">
        <v>2050</v>
      </c>
      <c r="B170" t="s">
        <v>185</v>
      </c>
      <c r="C170" t="s">
        <v>16</v>
      </c>
      <c r="D170" s="10">
        <v>0.73931610299999995</v>
      </c>
      <c r="E170" t="s">
        <v>173</v>
      </c>
      <c r="F170">
        <v>0.73931610199999998</v>
      </c>
    </row>
    <row r="171" spans="1:6" x14ac:dyDescent="0.25">
      <c r="A171">
        <v>2010</v>
      </c>
      <c r="B171" t="s">
        <v>185</v>
      </c>
      <c r="C171" t="s">
        <v>17</v>
      </c>
      <c r="D171" s="10">
        <v>0.31794075599999999</v>
      </c>
      <c r="E171" t="s">
        <v>173</v>
      </c>
      <c r="F171">
        <v>0.31794075600000005</v>
      </c>
    </row>
    <row r="172" spans="1:6" x14ac:dyDescent="0.25">
      <c r="A172">
        <v>2011</v>
      </c>
      <c r="B172" t="s">
        <v>185</v>
      </c>
      <c r="C172" t="s">
        <v>17</v>
      </c>
      <c r="D172" s="10">
        <v>0.34974050299999998</v>
      </c>
      <c r="E172" t="s">
        <v>173</v>
      </c>
      <c r="F172">
        <v>0.34974050200000001</v>
      </c>
    </row>
    <row r="173" spans="1:6" x14ac:dyDescent="0.25">
      <c r="A173">
        <v>2012</v>
      </c>
      <c r="B173" t="s">
        <v>185</v>
      </c>
      <c r="C173" t="s">
        <v>17</v>
      </c>
      <c r="D173" s="10">
        <v>0.41003255199999999</v>
      </c>
      <c r="E173" t="s">
        <v>173</v>
      </c>
      <c r="F173">
        <v>0.41003255199999999</v>
      </c>
    </row>
    <row r="174" spans="1:6" x14ac:dyDescent="0.25">
      <c r="A174">
        <v>2013</v>
      </c>
      <c r="B174" t="s">
        <v>185</v>
      </c>
      <c r="C174" t="s">
        <v>17</v>
      </c>
      <c r="D174" s="10">
        <v>0.43329225799999999</v>
      </c>
      <c r="E174" t="s">
        <v>173</v>
      </c>
      <c r="F174">
        <v>0.43329225799999999</v>
      </c>
    </row>
    <row r="175" spans="1:6" x14ac:dyDescent="0.25">
      <c r="A175">
        <v>2014</v>
      </c>
      <c r="B175" t="s">
        <v>185</v>
      </c>
      <c r="C175" t="s">
        <v>17</v>
      </c>
      <c r="D175" s="10">
        <v>0.44492261</v>
      </c>
      <c r="E175" t="s">
        <v>173</v>
      </c>
      <c r="F175">
        <v>0.44492261</v>
      </c>
    </row>
    <row r="176" spans="1:6" x14ac:dyDescent="0.25">
      <c r="A176">
        <v>2015</v>
      </c>
      <c r="B176" t="s">
        <v>185</v>
      </c>
      <c r="C176" t="s">
        <v>17</v>
      </c>
      <c r="D176" s="10">
        <v>0.39842252500000003</v>
      </c>
      <c r="E176" t="s">
        <v>173</v>
      </c>
      <c r="F176">
        <v>0.398422524</v>
      </c>
    </row>
    <row r="177" spans="1:6" x14ac:dyDescent="0.25">
      <c r="A177">
        <v>2016</v>
      </c>
      <c r="B177" t="s">
        <v>185</v>
      </c>
      <c r="C177" t="s">
        <v>17</v>
      </c>
      <c r="D177" s="10">
        <v>0.32970906999999999</v>
      </c>
      <c r="E177" t="s">
        <v>173</v>
      </c>
      <c r="F177">
        <v>0.32970906900000002</v>
      </c>
    </row>
    <row r="178" spans="1:6" x14ac:dyDescent="0.25">
      <c r="A178">
        <v>2017</v>
      </c>
      <c r="B178" t="s">
        <v>185</v>
      </c>
      <c r="C178" t="s">
        <v>17</v>
      </c>
      <c r="D178" s="10">
        <v>0.33432931799999999</v>
      </c>
      <c r="E178" t="s">
        <v>173</v>
      </c>
      <c r="F178">
        <v>0.33432931900000001</v>
      </c>
    </row>
    <row r="179" spans="1:6" x14ac:dyDescent="0.25">
      <c r="A179">
        <v>2018</v>
      </c>
      <c r="B179" t="s">
        <v>185</v>
      </c>
      <c r="C179" t="s">
        <v>17</v>
      </c>
      <c r="D179" s="10">
        <v>0.37627912200000002</v>
      </c>
      <c r="E179" t="s">
        <v>173</v>
      </c>
      <c r="F179">
        <v>0.37627912300000005</v>
      </c>
    </row>
    <row r="180" spans="1:6" x14ac:dyDescent="0.25">
      <c r="A180">
        <v>2019</v>
      </c>
      <c r="B180" t="s">
        <v>185</v>
      </c>
      <c r="C180" t="s">
        <v>17</v>
      </c>
      <c r="D180" s="10">
        <v>0.37685071599999997</v>
      </c>
      <c r="E180" t="s">
        <v>173</v>
      </c>
      <c r="F180">
        <v>0.37685071599999997</v>
      </c>
    </row>
    <row r="181" spans="1:6" x14ac:dyDescent="0.25">
      <c r="A181">
        <v>2020</v>
      </c>
      <c r="B181" t="s">
        <v>185</v>
      </c>
      <c r="C181" t="s">
        <v>17</v>
      </c>
      <c r="D181" s="10">
        <v>0.32759516500000002</v>
      </c>
      <c r="E181" t="s">
        <v>173</v>
      </c>
      <c r="F181">
        <v>0.32759516500000002</v>
      </c>
    </row>
    <row r="182" spans="1:6" x14ac:dyDescent="0.25">
      <c r="A182">
        <v>2021</v>
      </c>
      <c r="B182" t="s">
        <v>185</v>
      </c>
      <c r="C182" t="s">
        <v>17</v>
      </c>
      <c r="D182" s="10">
        <v>0.33593724600000002</v>
      </c>
      <c r="E182" t="s">
        <v>173</v>
      </c>
      <c r="F182">
        <v>0.33593724600000002</v>
      </c>
    </row>
    <row r="183" spans="1:6" x14ac:dyDescent="0.25">
      <c r="A183">
        <v>2022</v>
      </c>
      <c r="B183" t="s">
        <v>185</v>
      </c>
      <c r="C183" t="s">
        <v>17</v>
      </c>
      <c r="D183" s="10">
        <v>0.39513552299999999</v>
      </c>
      <c r="E183" t="s">
        <v>173</v>
      </c>
      <c r="F183">
        <v>0.39513552299999999</v>
      </c>
    </row>
    <row r="184" spans="1:6" x14ac:dyDescent="0.25">
      <c r="A184">
        <v>2023</v>
      </c>
      <c r="B184" t="s">
        <v>185</v>
      </c>
      <c r="C184" t="s">
        <v>17</v>
      </c>
      <c r="D184" s="10">
        <v>0.45855922700000001</v>
      </c>
      <c r="E184" t="s">
        <v>173</v>
      </c>
      <c r="F184">
        <v>0.45855922700000001</v>
      </c>
    </row>
    <row r="185" spans="1:6" x14ac:dyDescent="0.25">
      <c r="A185">
        <v>2024</v>
      </c>
      <c r="B185" t="s">
        <v>185</v>
      </c>
      <c r="C185" t="s">
        <v>17</v>
      </c>
      <c r="D185" s="10">
        <v>0.50581573999999996</v>
      </c>
      <c r="E185" t="s">
        <v>173</v>
      </c>
      <c r="F185">
        <v>0.50581573899999999</v>
      </c>
    </row>
    <row r="186" spans="1:6" x14ac:dyDescent="0.25">
      <c r="A186">
        <v>2025</v>
      </c>
      <c r="B186" t="s">
        <v>185</v>
      </c>
      <c r="C186" t="s">
        <v>17</v>
      </c>
      <c r="D186" s="10">
        <v>0.54355375399999994</v>
      </c>
      <c r="E186" t="s">
        <v>173</v>
      </c>
      <c r="F186">
        <v>0.54355375500000003</v>
      </c>
    </row>
    <row r="187" spans="1:6" x14ac:dyDescent="0.25">
      <c r="A187">
        <v>2026</v>
      </c>
      <c r="B187" t="s">
        <v>185</v>
      </c>
      <c r="C187" t="s">
        <v>17</v>
      </c>
      <c r="D187" s="10">
        <v>0.57553029099999997</v>
      </c>
      <c r="E187" t="s">
        <v>173</v>
      </c>
      <c r="F187">
        <v>0.57553029</v>
      </c>
    </row>
    <row r="188" spans="1:6" x14ac:dyDescent="0.25">
      <c r="A188">
        <v>2027</v>
      </c>
      <c r="B188" t="s">
        <v>185</v>
      </c>
      <c r="C188" t="s">
        <v>17</v>
      </c>
      <c r="D188" s="10">
        <v>0.60271966300000002</v>
      </c>
      <c r="E188" t="s">
        <v>173</v>
      </c>
      <c r="F188">
        <v>0.60271966199999993</v>
      </c>
    </row>
    <row r="189" spans="1:6" x14ac:dyDescent="0.25">
      <c r="A189">
        <v>2028</v>
      </c>
      <c r="B189" t="s">
        <v>185</v>
      </c>
      <c r="C189" t="s">
        <v>17</v>
      </c>
      <c r="D189" s="10">
        <v>0.62204348600000003</v>
      </c>
      <c r="E189" t="s">
        <v>173</v>
      </c>
      <c r="F189">
        <v>0.62204348600000003</v>
      </c>
    </row>
    <row r="190" spans="1:6" x14ac:dyDescent="0.25">
      <c r="A190">
        <v>2029</v>
      </c>
      <c r="B190" t="s">
        <v>185</v>
      </c>
      <c r="C190" t="s">
        <v>17</v>
      </c>
      <c r="D190" s="10">
        <v>0.64274022200000003</v>
      </c>
      <c r="E190" t="s">
        <v>173</v>
      </c>
      <c r="F190">
        <v>0.64274022200000003</v>
      </c>
    </row>
    <row r="191" spans="1:6" x14ac:dyDescent="0.25">
      <c r="A191">
        <v>2030</v>
      </c>
      <c r="B191" t="s">
        <v>185</v>
      </c>
      <c r="C191" t="s">
        <v>17</v>
      </c>
      <c r="D191" s="10">
        <v>0.65702469699999999</v>
      </c>
      <c r="E191" t="s">
        <v>173</v>
      </c>
      <c r="F191">
        <v>0.65702469699999999</v>
      </c>
    </row>
    <row r="192" spans="1:6" x14ac:dyDescent="0.25">
      <c r="A192">
        <v>2031</v>
      </c>
      <c r="B192" t="s">
        <v>185</v>
      </c>
      <c r="C192" t="s">
        <v>17</v>
      </c>
      <c r="D192" s="10">
        <v>0.67334032600000004</v>
      </c>
      <c r="E192" t="s">
        <v>173</v>
      </c>
      <c r="F192">
        <v>0.67334032600000004</v>
      </c>
    </row>
    <row r="193" spans="1:6" x14ac:dyDescent="0.25">
      <c r="A193">
        <v>2032</v>
      </c>
      <c r="B193" t="s">
        <v>185</v>
      </c>
      <c r="C193" t="s">
        <v>17</v>
      </c>
      <c r="D193" s="10">
        <v>0.69469815499999998</v>
      </c>
      <c r="E193" t="s">
        <v>173</v>
      </c>
      <c r="F193">
        <v>0.69469815400000001</v>
      </c>
    </row>
    <row r="194" spans="1:6" x14ac:dyDescent="0.25">
      <c r="A194">
        <v>2033</v>
      </c>
      <c r="B194" t="s">
        <v>185</v>
      </c>
      <c r="C194" t="s">
        <v>17</v>
      </c>
      <c r="D194" s="10">
        <v>0.71614317299999997</v>
      </c>
      <c r="E194" t="s">
        <v>173</v>
      </c>
      <c r="F194">
        <v>0.71614317300000008</v>
      </c>
    </row>
    <row r="195" spans="1:6" x14ac:dyDescent="0.25">
      <c r="A195">
        <v>2034</v>
      </c>
      <c r="B195" t="s">
        <v>185</v>
      </c>
      <c r="C195" t="s">
        <v>17</v>
      </c>
      <c r="D195" s="10">
        <v>0.73598293100000001</v>
      </c>
      <c r="E195" t="s">
        <v>173</v>
      </c>
      <c r="F195">
        <v>0.73598293100000001</v>
      </c>
    </row>
    <row r="196" spans="1:6" x14ac:dyDescent="0.25">
      <c r="A196">
        <v>2035</v>
      </c>
      <c r="B196" t="s">
        <v>185</v>
      </c>
      <c r="C196" t="s">
        <v>17</v>
      </c>
      <c r="D196" s="10">
        <v>0.75742605600000001</v>
      </c>
      <c r="E196" t="s">
        <v>173</v>
      </c>
      <c r="F196">
        <v>0.75742605500000004</v>
      </c>
    </row>
    <row r="197" spans="1:6" x14ac:dyDescent="0.25">
      <c r="A197">
        <v>2036</v>
      </c>
      <c r="B197" t="s">
        <v>185</v>
      </c>
      <c r="C197" t="s">
        <v>17</v>
      </c>
      <c r="D197" s="10">
        <v>0.78380768099999998</v>
      </c>
      <c r="E197" t="s">
        <v>173</v>
      </c>
      <c r="F197">
        <v>0.78380768099999998</v>
      </c>
    </row>
    <row r="198" spans="1:6" x14ac:dyDescent="0.25">
      <c r="A198">
        <v>2037</v>
      </c>
      <c r="B198" t="s">
        <v>185</v>
      </c>
      <c r="C198" t="s">
        <v>17</v>
      </c>
      <c r="D198" s="10">
        <v>0.81290239600000003</v>
      </c>
      <c r="E198" t="s">
        <v>173</v>
      </c>
      <c r="F198">
        <v>0.81290239599999992</v>
      </c>
    </row>
    <row r="199" spans="1:6" x14ac:dyDescent="0.25">
      <c r="A199">
        <v>2038</v>
      </c>
      <c r="B199" t="s">
        <v>185</v>
      </c>
      <c r="C199" t="s">
        <v>17</v>
      </c>
      <c r="D199" s="10">
        <v>0.84018919400000003</v>
      </c>
      <c r="E199" t="s">
        <v>173</v>
      </c>
      <c r="F199">
        <v>0.840189195</v>
      </c>
    </row>
    <row r="200" spans="1:6" x14ac:dyDescent="0.25">
      <c r="A200">
        <v>2039</v>
      </c>
      <c r="B200" t="s">
        <v>185</v>
      </c>
      <c r="C200" t="s">
        <v>17</v>
      </c>
      <c r="D200" s="10">
        <v>0.86518801199999995</v>
      </c>
      <c r="E200" t="s">
        <v>173</v>
      </c>
      <c r="F200">
        <v>0.86518801199999995</v>
      </c>
    </row>
    <row r="201" spans="1:6" x14ac:dyDescent="0.25">
      <c r="A201">
        <v>2040</v>
      </c>
      <c r="B201" t="s">
        <v>185</v>
      </c>
      <c r="C201" t="s">
        <v>17</v>
      </c>
      <c r="D201" s="10">
        <v>0.891110348</v>
      </c>
      <c r="E201" t="s">
        <v>173</v>
      </c>
      <c r="F201">
        <v>0.89111034700000002</v>
      </c>
    </row>
    <row r="202" spans="1:6" x14ac:dyDescent="0.25">
      <c r="A202">
        <v>2041</v>
      </c>
      <c r="B202" t="s">
        <v>185</v>
      </c>
      <c r="C202" t="s">
        <v>17</v>
      </c>
      <c r="D202" s="10">
        <v>0.90978244500000005</v>
      </c>
      <c r="E202" t="s">
        <v>173</v>
      </c>
      <c r="F202">
        <v>0.90978244500000005</v>
      </c>
    </row>
    <row r="203" spans="1:6" x14ac:dyDescent="0.25">
      <c r="A203">
        <v>2042</v>
      </c>
      <c r="B203" t="s">
        <v>185</v>
      </c>
      <c r="C203" t="s">
        <v>17</v>
      </c>
      <c r="D203" s="10">
        <v>0.92254586199999999</v>
      </c>
      <c r="E203" t="s">
        <v>173</v>
      </c>
      <c r="F203">
        <v>0.92254586099999991</v>
      </c>
    </row>
    <row r="204" spans="1:6" x14ac:dyDescent="0.25">
      <c r="A204">
        <v>2043</v>
      </c>
      <c r="B204" t="s">
        <v>185</v>
      </c>
      <c r="C204" t="s">
        <v>17</v>
      </c>
      <c r="D204" s="10">
        <v>0.93248392700000005</v>
      </c>
      <c r="E204" t="s">
        <v>173</v>
      </c>
      <c r="F204">
        <v>0.93248392700000005</v>
      </c>
    </row>
    <row r="205" spans="1:6" x14ac:dyDescent="0.25">
      <c r="A205">
        <v>2044</v>
      </c>
      <c r="B205" t="s">
        <v>185</v>
      </c>
      <c r="C205" t="s">
        <v>17</v>
      </c>
      <c r="D205" s="10">
        <v>0.94073796499999995</v>
      </c>
      <c r="E205" t="s">
        <v>173</v>
      </c>
      <c r="F205">
        <v>0.94073796500000006</v>
      </c>
    </row>
    <row r="206" spans="1:6" x14ac:dyDescent="0.25">
      <c r="A206">
        <v>2045</v>
      </c>
      <c r="B206" t="s">
        <v>185</v>
      </c>
      <c r="C206" t="s">
        <v>17</v>
      </c>
      <c r="D206" s="10">
        <v>0.94612639399999998</v>
      </c>
      <c r="E206" t="s">
        <v>173</v>
      </c>
      <c r="F206">
        <v>0.94612639499999995</v>
      </c>
    </row>
    <row r="207" spans="1:6" x14ac:dyDescent="0.25">
      <c r="A207">
        <v>2046</v>
      </c>
      <c r="B207" t="s">
        <v>185</v>
      </c>
      <c r="C207" t="s">
        <v>17</v>
      </c>
      <c r="D207" s="10">
        <v>0.94917564700000001</v>
      </c>
      <c r="E207" t="s">
        <v>173</v>
      </c>
      <c r="F207">
        <v>0.94917564700000001</v>
      </c>
    </row>
    <row r="208" spans="1:6" x14ac:dyDescent="0.25">
      <c r="A208">
        <v>2047</v>
      </c>
      <c r="B208" t="s">
        <v>185</v>
      </c>
      <c r="C208" t="s">
        <v>17</v>
      </c>
      <c r="D208" s="10">
        <v>0.95127142600000003</v>
      </c>
      <c r="E208" t="s">
        <v>173</v>
      </c>
      <c r="F208">
        <v>0.95127142600000003</v>
      </c>
    </row>
    <row r="209" spans="1:6" x14ac:dyDescent="0.25">
      <c r="A209">
        <v>2048</v>
      </c>
      <c r="B209" t="s">
        <v>185</v>
      </c>
      <c r="C209" t="s">
        <v>17</v>
      </c>
      <c r="D209" s="10">
        <v>0.95079701000000005</v>
      </c>
      <c r="E209" t="s">
        <v>173</v>
      </c>
      <c r="F209">
        <v>0.95079701000000005</v>
      </c>
    </row>
    <row r="210" spans="1:6" x14ac:dyDescent="0.25">
      <c r="A210">
        <v>2049</v>
      </c>
      <c r="B210" t="s">
        <v>185</v>
      </c>
      <c r="C210" t="s">
        <v>17</v>
      </c>
      <c r="D210" s="10">
        <v>0.94839169000000001</v>
      </c>
      <c r="E210" t="s">
        <v>173</v>
      </c>
      <c r="F210">
        <v>0.94839169000000001</v>
      </c>
    </row>
    <row r="211" spans="1:6" x14ac:dyDescent="0.25">
      <c r="A211">
        <v>2050</v>
      </c>
      <c r="B211" t="s">
        <v>185</v>
      </c>
      <c r="C211" t="s">
        <v>17</v>
      </c>
      <c r="D211" s="10">
        <v>0.94392998299999997</v>
      </c>
      <c r="E211" t="s">
        <v>173</v>
      </c>
      <c r="F211">
        <v>0.94392998299999997</v>
      </c>
    </row>
    <row r="212" spans="1:6" x14ac:dyDescent="0.25">
      <c r="A212">
        <v>2010</v>
      </c>
      <c r="B212" t="s">
        <v>185</v>
      </c>
      <c r="C212" t="s">
        <v>9</v>
      </c>
      <c r="D212" s="10">
        <v>0.31794075599999999</v>
      </c>
      <c r="E212" t="s">
        <v>173</v>
      </c>
      <c r="F212">
        <v>0.31794075600000005</v>
      </c>
    </row>
    <row r="213" spans="1:6" x14ac:dyDescent="0.25">
      <c r="A213">
        <v>2011</v>
      </c>
      <c r="B213" t="s">
        <v>185</v>
      </c>
      <c r="C213" t="s">
        <v>9</v>
      </c>
      <c r="D213" s="10">
        <v>0.34974050299999998</v>
      </c>
      <c r="E213" t="s">
        <v>173</v>
      </c>
      <c r="F213">
        <v>0.34974050200000001</v>
      </c>
    </row>
    <row r="214" spans="1:6" x14ac:dyDescent="0.25">
      <c r="A214">
        <v>2012</v>
      </c>
      <c r="B214" t="s">
        <v>185</v>
      </c>
      <c r="C214" t="s">
        <v>9</v>
      </c>
      <c r="D214" s="10">
        <v>0.41003255199999999</v>
      </c>
      <c r="E214" t="s">
        <v>173</v>
      </c>
      <c r="F214">
        <v>0.41003255199999999</v>
      </c>
    </row>
    <row r="215" spans="1:6" x14ac:dyDescent="0.25">
      <c r="A215">
        <v>2013</v>
      </c>
      <c r="B215" t="s">
        <v>185</v>
      </c>
      <c r="C215" t="s">
        <v>9</v>
      </c>
      <c r="D215" s="10">
        <v>0.43329225799999999</v>
      </c>
      <c r="E215" t="s">
        <v>173</v>
      </c>
      <c r="F215">
        <v>0.43329225799999999</v>
      </c>
    </row>
    <row r="216" spans="1:6" x14ac:dyDescent="0.25">
      <c r="A216">
        <v>2014</v>
      </c>
      <c r="B216" t="s">
        <v>185</v>
      </c>
      <c r="C216" t="s">
        <v>9</v>
      </c>
      <c r="D216" s="10">
        <v>0.44492261</v>
      </c>
      <c r="E216" t="s">
        <v>173</v>
      </c>
      <c r="F216">
        <v>0.44492261</v>
      </c>
    </row>
    <row r="217" spans="1:6" x14ac:dyDescent="0.25">
      <c r="A217">
        <v>2015</v>
      </c>
      <c r="B217" t="s">
        <v>185</v>
      </c>
      <c r="C217" t="s">
        <v>9</v>
      </c>
      <c r="D217" s="10">
        <v>0.39842252500000003</v>
      </c>
      <c r="E217" t="s">
        <v>173</v>
      </c>
      <c r="F217">
        <v>0.398422524</v>
      </c>
    </row>
    <row r="218" spans="1:6" x14ac:dyDescent="0.25">
      <c r="A218">
        <v>2016</v>
      </c>
      <c r="B218" t="s">
        <v>185</v>
      </c>
      <c r="C218" t="s">
        <v>9</v>
      </c>
      <c r="D218" s="10">
        <v>0.32970906999999999</v>
      </c>
      <c r="E218" t="s">
        <v>173</v>
      </c>
      <c r="F218">
        <v>0.32970906900000002</v>
      </c>
    </row>
    <row r="219" spans="1:6" x14ac:dyDescent="0.25">
      <c r="A219">
        <v>2017</v>
      </c>
      <c r="B219" t="s">
        <v>185</v>
      </c>
      <c r="C219" t="s">
        <v>9</v>
      </c>
      <c r="D219" s="10">
        <v>0.33432931799999999</v>
      </c>
      <c r="E219" t="s">
        <v>173</v>
      </c>
      <c r="F219">
        <v>0.33432931900000001</v>
      </c>
    </row>
    <row r="220" spans="1:6" x14ac:dyDescent="0.25">
      <c r="A220">
        <v>2018</v>
      </c>
      <c r="B220" t="s">
        <v>185</v>
      </c>
      <c r="C220" t="s">
        <v>9</v>
      </c>
      <c r="D220" s="10">
        <v>0.37627912200000002</v>
      </c>
      <c r="E220" t="s">
        <v>173</v>
      </c>
      <c r="F220">
        <v>0.37627912300000005</v>
      </c>
    </row>
    <row r="221" spans="1:6" x14ac:dyDescent="0.25">
      <c r="A221">
        <v>2019</v>
      </c>
      <c r="B221" t="s">
        <v>185</v>
      </c>
      <c r="C221" t="s">
        <v>9</v>
      </c>
      <c r="D221" s="10">
        <v>0.37685071599999997</v>
      </c>
      <c r="E221" t="s">
        <v>173</v>
      </c>
      <c r="F221">
        <v>0.37685071599999997</v>
      </c>
    </row>
    <row r="222" spans="1:6" x14ac:dyDescent="0.25">
      <c r="A222">
        <v>2020</v>
      </c>
      <c r="B222" t="s">
        <v>185</v>
      </c>
      <c r="C222" t="s">
        <v>9</v>
      </c>
      <c r="D222" s="10">
        <v>0.32759516500000002</v>
      </c>
      <c r="E222" t="s">
        <v>173</v>
      </c>
      <c r="F222">
        <v>0.32759516500000002</v>
      </c>
    </row>
    <row r="223" spans="1:6" x14ac:dyDescent="0.25">
      <c r="A223">
        <v>2021</v>
      </c>
      <c r="B223" t="s">
        <v>185</v>
      </c>
      <c r="C223" t="s">
        <v>9</v>
      </c>
      <c r="D223" s="10">
        <v>0.33593724600000002</v>
      </c>
      <c r="E223" t="s">
        <v>173</v>
      </c>
      <c r="F223">
        <v>0.33593724600000002</v>
      </c>
    </row>
    <row r="224" spans="1:6" x14ac:dyDescent="0.25">
      <c r="A224">
        <v>2022</v>
      </c>
      <c r="B224" t="s">
        <v>185</v>
      </c>
      <c r="C224" t="s">
        <v>9</v>
      </c>
      <c r="D224" s="10">
        <v>0.39513968799999999</v>
      </c>
      <c r="E224" t="s">
        <v>173</v>
      </c>
      <c r="F224">
        <v>0.39513968699999996</v>
      </c>
    </row>
    <row r="225" spans="1:6" x14ac:dyDescent="0.25">
      <c r="A225">
        <v>2023</v>
      </c>
      <c r="B225" t="s">
        <v>185</v>
      </c>
      <c r="C225" t="s">
        <v>9</v>
      </c>
      <c r="D225" s="10">
        <v>0.45870731199999998</v>
      </c>
      <c r="E225" t="s">
        <v>173</v>
      </c>
      <c r="F225">
        <v>0.45870731199999998</v>
      </c>
    </row>
    <row r="226" spans="1:6" x14ac:dyDescent="0.25">
      <c r="A226">
        <v>2024</v>
      </c>
      <c r="B226" t="s">
        <v>185</v>
      </c>
      <c r="C226" t="s">
        <v>9</v>
      </c>
      <c r="D226" s="10">
        <v>0.50680828700000002</v>
      </c>
      <c r="E226" t="s">
        <v>173</v>
      </c>
      <c r="F226">
        <v>0.50680828700000002</v>
      </c>
    </row>
    <row r="227" spans="1:6" x14ac:dyDescent="0.25">
      <c r="A227">
        <v>2025</v>
      </c>
      <c r="B227" t="s">
        <v>185</v>
      </c>
      <c r="C227" t="s">
        <v>9</v>
      </c>
      <c r="D227" s="10">
        <v>0.53756660000000001</v>
      </c>
      <c r="E227" t="s">
        <v>173</v>
      </c>
      <c r="F227">
        <v>0.53756660000000001</v>
      </c>
    </row>
    <row r="228" spans="1:6" x14ac:dyDescent="0.25">
      <c r="A228">
        <v>2026</v>
      </c>
      <c r="B228" t="s">
        <v>185</v>
      </c>
      <c r="C228" t="s">
        <v>9</v>
      </c>
      <c r="D228" s="10">
        <v>0.54913038400000003</v>
      </c>
      <c r="E228" t="s">
        <v>173</v>
      </c>
      <c r="F228">
        <v>0.54913038400000003</v>
      </c>
    </row>
    <row r="229" spans="1:6" x14ac:dyDescent="0.25">
      <c r="A229">
        <v>2027</v>
      </c>
      <c r="B229" t="s">
        <v>185</v>
      </c>
      <c r="C229" t="s">
        <v>9</v>
      </c>
      <c r="D229" s="10">
        <v>0.54575353699999996</v>
      </c>
      <c r="E229" t="s">
        <v>173</v>
      </c>
      <c r="F229">
        <v>0.54575353800000004</v>
      </c>
    </row>
    <row r="230" spans="1:6" x14ac:dyDescent="0.25">
      <c r="A230">
        <v>2028</v>
      </c>
      <c r="B230" t="s">
        <v>185</v>
      </c>
      <c r="C230" t="s">
        <v>9</v>
      </c>
      <c r="D230" s="10">
        <v>0.52978561800000001</v>
      </c>
      <c r="E230" t="s">
        <v>173</v>
      </c>
      <c r="F230">
        <v>0.52978561899999999</v>
      </c>
    </row>
    <row r="231" spans="1:6" x14ac:dyDescent="0.25">
      <c r="A231">
        <v>2029</v>
      </c>
      <c r="B231" t="s">
        <v>185</v>
      </c>
      <c r="C231" t="s">
        <v>9</v>
      </c>
      <c r="D231" s="10">
        <v>0.50985816500000003</v>
      </c>
      <c r="E231" t="s">
        <v>173</v>
      </c>
      <c r="F231">
        <v>0.50985816399999995</v>
      </c>
    </row>
    <row r="232" spans="1:6" x14ac:dyDescent="0.25">
      <c r="A232">
        <v>2030</v>
      </c>
      <c r="B232" t="s">
        <v>185</v>
      </c>
      <c r="C232" t="s">
        <v>9</v>
      </c>
      <c r="D232" s="10">
        <v>0.480448078</v>
      </c>
      <c r="E232" t="s">
        <v>173</v>
      </c>
      <c r="F232">
        <v>0.48044807700000003</v>
      </c>
    </row>
    <row r="233" spans="1:6" x14ac:dyDescent="0.25">
      <c r="A233">
        <v>2031</v>
      </c>
      <c r="B233" t="s">
        <v>185</v>
      </c>
      <c r="C233" t="s">
        <v>9</v>
      </c>
      <c r="D233" s="10">
        <v>0.45572604500000002</v>
      </c>
      <c r="E233" t="s">
        <v>173</v>
      </c>
      <c r="F233">
        <v>0.45572604500000002</v>
      </c>
    </row>
    <row r="234" spans="1:6" x14ac:dyDescent="0.25">
      <c r="A234">
        <v>2032</v>
      </c>
      <c r="B234" t="s">
        <v>185</v>
      </c>
      <c r="C234" t="s">
        <v>9</v>
      </c>
      <c r="D234" s="10">
        <v>0.44063524399999998</v>
      </c>
      <c r="E234" t="s">
        <v>173</v>
      </c>
      <c r="F234">
        <v>0.44063524500000001</v>
      </c>
    </row>
    <row r="235" spans="1:6" x14ac:dyDescent="0.25">
      <c r="A235">
        <v>2033</v>
      </c>
      <c r="B235" t="s">
        <v>185</v>
      </c>
      <c r="C235" t="s">
        <v>9</v>
      </c>
      <c r="D235" s="10">
        <v>0.42992633699999999</v>
      </c>
      <c r="E235" t="s">
        <v>173</v>
      </c>
      <c r="F235">
        <v>0.42992633699999999</v>
      </c>
    </row>
    <row r="236" spans="1:6" x14ac:dyDescent="0.25">
      <c r="A236">
        <v>2034</v>
      </c>
      <c r="B236" t="s">
        <v>185</v>
      </c>
      <c r="C236" t="s">
        <v>9</v>
      </c>
      <c r="D236" s="10">
        <v>0.42044105599999998</v>
      </c>
      <c r="E236" t="s">
        <v>173</v>
      </c>
      <c r="F236">
        <v>0.42044105599999998</v>
      </c>
    </row>
    <row r="237" spans="1:6" x14ac:dyDescent="0.25">
      <c r="A237">
        <v>2035</v>
      </c>
      <c r="B237" t="s">
        <v>185</v>
      </c>
      <c r="C237" t="s">
        <v>9</v>
      </c>
      <c r="D237" s="10">
        <v>0.41246317900000001</v>
      </c>
      <c r="E237" t="s">
        <v>173</v>
      </c>
      <c r="F237">
        <v>0.41246317800000004</v>
      </c>
    </row>
    <row r="238" spans="1:6" x14ac:dyDescent="0.25">
      <c r="A238">
        <v>2036</v>
      </c>
      <c r="B238" t="s">
        <v>185</v>
      </c>
      <c r="C238" t="s">
        <v>9</v>
      </c>
      <c r="D238" s="10">
        <v>0.40791331800000002</v>
      </c>
      <c r="E238" t="s">
        <v>173</v>
      </c>
      <c r="F238">
        <v>0.407913317</v>
      </c>
    </row>
    <row r="239" spans="1:6" x14ac:dyDescent="0.25">
      <c r="A239">
        <v>2037</v>
      </c>
      <c r="B239" t="s">
        <v>185</v>
      </c>
      <c r="C239" t="s">
        <v>9</v>
      </c>
      <c r="D239" s="10">
        <v>0.40499411099999999</v>
      </c>
      <c r="E239" t="s">
        <v>173</v>
      </c>
      <c r="F239">
        <v>0.40499410999999996</v>
      </c>
    </row>
    <row r="240" spans="1:6" x14ac:dyDescent="0.25">
      <c r="A240">
        <v>2038</v>
      </c>
      <c r="B240" t="s">
        <v>185</v>
      </c>
      <c r="C240" t="s">
        <v>9</v>
      </c>
      <c r="D240" s="10">
        <v>0.40080781900000001</v>
      </c>
      <c r="E240" t="s">
        <v>173</v>
      </c>
      <c r="F240">
        <v>0.40080781799999998</v>
      </c>
    </row>
    <row r="241" spans="1:6" x14ac:dyDescent="0.25">
      <c r="A241">
        <v>2039</v>
      </c>
      <c r="B241" t="s">
        <v>185</v>
      </c>
      <c r="C241" t="s">
        <v>9</v>
      </c>
      <c r="D241" s="10">
        <v>0.39383558899999999</v>
      </c>
      <c r="E241" t="s">
        <v>173</v>
      </c>
      <c r="F241">
        <v>0.39383558799999996</v>
      </c>
    </row>
    <row r="242" spans="1:6" x14ac:dyDescent="0.25">
      <c r="A242">
        <v>2040</v>
      </c>
      <c r="B242" t="s">
        <v>185</v>
      </c>
      <c r="C242" t="s">
        <v>9</v>
      </c>
      <c r="D242" s="10">
        <v>0.38678290900000001</v>
      </c>
      <c r="E242" t="s">
        <v>173</v>
      </c>
      <c r="F242">
        <v>0.38678290900000001</v>
      </c>
    </row>
    <row r="243" spans="1:6" x14ac:dyDescent="0.25">
      <c r="A243">
        <v>2041</v>
      </c>
      <c r="B243" t="s">
        <v>185</v>
      </c>
      <c r="C243" t="s">
        <v>9</v>
      </c>
      <c r="D243" s="10">
        <v>0.37611949700000002</v>
      </c>
      <c r="E243" t="s">
        <v>173</v>
      </c>
      <c r="F243">
        <v>0.376119498</v>
      </c>
    </row>
    <row r="244" spans="1:6" x14ac:dyDescent="0.25">
      <c r="A244">
        <v>2042</v>
      </c>
      <c r="B244" t="s">
        <v>185</v>
      </c>
      <c r="C244" t="s">
        <v>9</v>
      </c>
      <c r="D244" s="10">
        <v>0.36291443299999998</v>
      </c>
      <c r="E244" t="s">
        <v>173</v>
      </c>
      <c r="F244">
        <v>0.36291443299999998</v>
      </c>
    </row>
    <row r="245" spans="1:6" x14ac:dyDescent="0.25">
      <c r="A245">
        <v>2043</v>
      </c>
      <c r="B245" t="s">
        <v>185</v>
      </c>
      <c r="C245" t="s">
        <v>9</v>
      </c>
      <c r="D245" s="10">
        <v>0.34915504400000003</v>
      </c>
      <c r="E245" t="s">
        <v>173</v>
      </c>
      <c r="F245">
        <v>0.34915504399999997</v>
      </c>
    </row>
    <row r="246" spans="1:6" x14ac:dyDescent="0.25">
      <c r="A246">
        <v>2044</v>
      </c>
      <c r="B246" t="s">
        <v>185</v>
      </c>
      <c r="C246" t="s">
        <v>9</v>
      </c>
      <c r="D246" s="10">
        <v>0.335337834</v>
      </c>
      <c r="E246" t="s">
        <v>173</v>
      </c>
      <c r="F246">
        <v>0.33533783299999997</v>
      </c>
    </row>
    <row r="247" spans="1:6" x14ac:dyDescent="0.25">
      <c r="A247">
        <v>2045</v>
      </c>
      <c r="B247" t="s">
        <v>185</v>
      </c>
      <c r="C247" t="s">
        <v>9</v>
      </c>
      <c r="D247" s="10">
        <v>0.32079935100000001</v>
      </c>
      <c r="E247" t="s">
        <v>173</v>
      </c>
      <c r="F247">
        <v>0.32079935100000001</v>
      </c>
    </row>
    <row r="248" spans="1:6" x14ac:dyDescent="0.25">
      <c r="A248">
        <v>2046</v>
      </c>
      <c r="B248" t="s">
        <v>185</v>
      </c>
      <c r="C248" t="s">
        <v>9</v>
      </c>
      <c r="D248" s="10">
        <v>0.30614259300000002</v>
      </c>
      <c r="E248" t="s">
        <v>173</v>
      </c>
      <c r="F248">
        <v>0.30614259199999999</v>
      </c>
    </row>
    <row r="249" spans="1:6" x14ac:dyDescent="0.25">
      <c r="A249">
        <v>2047</v>
      </c>
      <c r="B249" t="s">
        <v>185</v>
      </c>
      <c r="C249" t="s">
        <v>9</v>
      </c>
      <c r="D249" s="10">
        <v>0.29223212399999998</v>
      </c>
      <c r="E249" t="s">
        <v>173</v>
      </c>
      <c r="F249">
        <v>0.29223212399999998</v>
      </c>
    </row>
    <row r="250" spans="1:6" x14ac:dyDescent="0.25">
      <c r="A250">
        <v>2048</v>
      </c>
      <c r="B250" t="s">
        <v>185</v>
      </c>
      <c r="C250" t="s">
        <v>9</v>
      </c>
      <c r="D250" s="10">
        <v>0.27817222699999999</v>
      </c>
      <c r="E250" t="s">
        <v>173</v>
      </c>
      <c r="F250">
        <v>0.27817222699999999</v>
      </c>
    </row>
    <row r="251" spans="1:6" x14ac:dyDescent="0.25">
      <c r="A251">
        <v>2049</v>
      </c>
      <c r="B251" t="s">
        <v>185</v>
      </c>
      <c r="C251" t="s">
        <v>9</v>
      </c>
      <c r="D251" s="10">
        <v>0.26452958999999998</v>
      </c>
      <c r="E251" t="s">
        <v>173</v>
      </c>
      <c r="F251">
        <v>0.26452958999999998</v>
      </c>
    </row>
    <row r="252" spans="1:6" x14ac:dyDescent="0.25">
      <c r="A252">
        <v>2050</v>
      </c>
      <c r="B252" t="s">
        <v>185</v>
      </c>
      <c r="C252" t="s">
        <v>9</v>
      </c>
      <c r="D252" s="10">
        <v>0.251425132</v>
      </c>
      <c r="E252" t="s">
        <v>173</v>
      </c>
      <c r="F252">
        <v>0.25142513099999997</v>
      </c>
    </row>
    <row r="253" spans="1:6" x14ac:dyDescent="0.25">
      <c r="A253">
        <v>2010</v>
      </c>
      <c r="B253" t="s">
        <v>186</v>
      </c>
      <c r="C253" t="s">
        <v>16</v>
      </c>
      <c r="D253" s="10">
        <v>0</v>
      </c>
      <c r="E253" t="s">
        <v>173</v>
      </c>
      <c r="F253" s="10">
        <v>0</v>
      </c>
    </row>
    <row r="254" spans="1:6" x14ac:dyDescent="0.25">
      <c r="A254">
        <v>2011</v>
      </c>
      <c r="B254" t="s">
        <v>186</v>
      </c>
      <c r="C254" t="s">
        <v>16</v>
      </c>
      <c r="D254" s="10">
        <v>0</v>
      </c>
      <c r="E254" t="s">
        <v>173</v>
      </c>
      <c r="F254" s="10">
        <v>0</v>
      </c>
    </row>
    <row r="255" spans="1:6" x14ac:dyDescent="0.25">
      <c r="A255">
        <v>2012</v>
      </c>
      <c r="B255" t="s">
        <v>186</v>
      </c>
      <c r="C255" t="s">
        <v>16</v>
      </c>
      <c r="D255" s="10">
        <v>0</v>
      </c>
      <c r="E255" t="s">
        <v>173</v>
      </c>
      <c r="F255" s="10">
        <v>0</v>
      </c>
    </row>
    <row r="256" spans="1:6" x14ac:dyDescent="0.25">
      <c r="A256">
        <v>2013</v>
      </c>
      <c r="B256" t="s">
        <v>186</v>
      </c>
      <c r="C256" t="s">
        <v>16</v>
      </c>
      <c r="D256" s="10">
        <v>0</v>
      </c>
      <c r="E256" t="s">
        <v>173</v>
      </c>
      <c r="F256" s="10">
        <v>0</v>
      </c>
    </row>
    <row r="257" spans="1:6" x14ac:dyDescent="0.25">
      <c r="A257">
        <v>2014</v>
      </c>
      <c r="B257" t="s">
        <v>186</v>
      </c>
      <c r="C257" t="s">
        <v>16</v>
      </c>
      <c r="D257" s="10">
        <v>0</v>
      </c>
      <c r="E257" t="s">
        <v>173</v>
      </c>
      <c r="F257" s="10">
        <v>0</v>
      </c>
    </row>
    <row r="258" spans="1:6" x14ac:dyDescent="0.25">
      <c r="A258">
        <v>2015</v>
      </c>
      <c r="B258" t="s">
        <v>186</v>
      </c>
      <c r="C258" t="s">
        <v>16</v>
      </c>
      <c r="D258" s="10">
        <v>0</v>
      </c>
      <c r="E258" t="s">
        <v>173</v>
      </c>
      <c r="F258" s="10">
        <v>0</v>
      </c>
    </row>
    <row r="259" spans="1:6" x14ac:dyDescent="0.25">
      <c r="A259">
        <v>2016</v>
      </c>
      <c r="B259" t="s">
        <v>186</v>
      </c>
      <c r="C259" t="s">
        <v>16</v>
      </c>
      <c r="D259" s="10">
        <v>0</v>
      </c>
      <c r="E259" t="s">
        <v>173</v>
      </c>
      <c r="F259" s="10">
        <v>0</v>
      </c>
    </row>
    <row r="260" spans="1:6" x14ac:dyDescent="0.25">
      <c r="A260">
        <v>2017</v>
      </c>
      <c r="B260" t="s">
        <v>186</v>
      </c>
      <c r="C260" t="s">
        <v>16</v>
      </c>
      <c r="D260" s="10">
        <v>0</v>
      </c>
      <c r="E260" t="s">
        <v>173</v>
      </c>
      <c r="F260" s="10">
        <v>0</v>
      </c>
    </row>
    <row r="261" spans="1:6" x14ac:dyDescent="0.25">
      <c r="A261">
        <v>2018</v>
      </c>
      <c r="B261" t="s">
        <v>186</v>
      </c>
      <c r="C261" t="s">
        <v>16</v>
      </c>
      <c r="D261" s="10">
        <v>0</v>
      </c>
      <c r="E261" t="s">
        <v>173</v>
      </c>
      <c r="F261" s="10">
        <v>0</v>
      </c>
    </row>
    <row r="262" spans="1:6" x14ac:dyDescent="0.25">
      <c r="A262">
        <v>2019</v>
      </c>
      <c r="B262" t="s">
        <v>186</v>
      </c>
      <c r="C262" t="s">
        <v>16</v>
      </c>
      <c r="D262" s="10">
        <v>0</v>
      </c>
      <c r="E262" t="s">
        <v>173</v>
      </c>
      <c r="F262" s="10">
        <v>0</v>
      </c>
    </row>
    <row r="263" spans="1:6" x14ac:dyDescent="0.25">
      <c r="A263">
        <v>2020</v>
      </c>
      <c r="B263" t="s">
        <v>186</v>
      </c>
      <c r="C263" t="s">
        <v>16</v>
      </c>
      <c r="D263" s="10">
        <v>0</v>
      </c>
      <c r="E263" t="s">
        <v>173</v>
      </c>
      <c r="F263" s="10">
        <v>0</v>
      </c>
    </row>
    <row r="264" spans="1:6" x14ac:dyDescent="0.25">
      <c r="A264">
        <v>2021</v>
      </c>
      <c r="B264" t="s">
        <v>186</v>
      </c>
      <c r="C264" t="s">
        <v>16</v>
      </c>
      <c r="D264" s="10">
        <v>0</v>
      </c>
      <c r="E264" t="s">
        <v>173</v>
      </c>
      <c r="F264" s="10">
        <v>0</v>
      </c>
    </row>
    <row r="265" spans="1:6" x14ac:dyDescent="0.25">
      <c r="A265">
        <v>2022</v>
      </c>
      <c r="B265" t="s">
        <v>186</v>
      </c>
      <c r="C265" t="s">
        <v>16</v>
      </c>
      <c r="D265" s="10">
        <v>3.4400000000000001E-7</v>
      </c>
      <c r="E265" t="s">
        <v>173</v>
      </c>
      <c r="F265" s="10">
        <v>3.4400000000000001E-7</v>
      </c>
    </row>
    <row r="266" spans="1:6" x14ac:dyDescent="0.25">
      <c r="A266">
        <v>2023</v>
      </c>
      <c r="B266" t="s">
        <v>186</v>
      </c>
      <c r="C266" t="s">
        <v>16</v>
      </c>
      <c r="D266" s="10">
        <v>3.2300000000000002E-7</v>
      </c>
      <c r="E266" t="s">
        <v>173</v>
      </c>
      <c r="F266" s="10">
        <v>3.2300000000000002E-7</v>
      </c>
    </row>
    <row r="267" spans="1:6" x14ac:dyDescent="0.25">
      <c r="A267">
        <v>2024</v>
      </c>
      <c r="B267" t="s">
        <v>186</v>
      </c>
      <c r="C267" t="s">
        <v>16</v>
      </c>
      <c r="D267" s="10">
        <v>2.9799999999999999E-7</v>
      </c>
      <c r="E267" t="s">
        <v>173</v>
      </c>
      <c r="F267" s="10">
        <v>2.9799999999999999E-7</v>
      </c>
    </row>
    <row r="268" spans="1:6" x14ac:dyDescent="0.25">
      <c r="A268">
        <v>2025</v>
      </c>
      <c r="B268" t="s">
        <v>186</v>
      </c>
      <c r="C268" t="s">
        <v>16</v>
      </c>
      <c r="D268" s="10">
        <v>2.7500000000000001E-7</v>
      </c>
      <c r="E268" t="s">
        <v>173</v>
      </c>
      <c r="F268" s="10">
        <v>2.7500000000000001E-7</v>
      </c>
    </row>
    <row r="269" spans="1:6" x14ac:dyDescent="0.25">
      <c r="A269">
        <v>2026</v>
      </c>
      <c r="B269" t="s">
        <v>186</v>
      </c>
      <c r="C269" t="s">
        <v>16</v>
      </c>
      <c r="D269" s="10">
        <v>2.5800000000000001E-7</v>
      </c>
      <c r="E269" t="s">
        <v>173</v>
      </c>
      <c r="F269" s="10">
        <v>2.5800000000000001E-7</v>
      </c>
    </row>
    <row r="270" spans="1:6" x14ac:dyDescent="0.25">
      <c r="A270">
        <v>2027</v>
      </c>
      <c r="B270" t="s">
        <v>186</v>
      </c>
      <c r="C270" t="s">
        <v>16</v>
      </c>
      <c r="D270" s="10">
        <v>2.4499999999999998E-7</v>
      </c>
      <c r="E270" t="s">
        <v>173</v>
      </c>
      <c r="F270" s="10">
        <v>2.4499999999999998E-7</v>
      </c>
    </row>
    <row r="271" spans="1:6" x14ac:dyDescent="0.25">
      <c r="A271">
        <v>2028</v>
      </c>
      <c r="B271" t="s">
        <v>186</v>
      </c>
      <c r="C271" t="s">
        <v>16</v>
      </c>
      <c r="D271" s="10">
        <v>2.3300000000000001E-7</v>
      </c>
      <c r="E271" t="s">
        <v>173</v>
      </c>
      <c r="F271" s="10">
        <v>2.3300000000000001E-7</v>
      </c>
    </row>
    <row r="272" spans="1:6" x14ac:dyDescent="0.25">
      <c r="A272">
        <v>2029</v>
      </c>
      <c r="B272" t="s">
        <v>186</v>
      </c>
      <c r="C272" t="s">
        <v>16</v>
      </c>
      <c r="D272" s="10">
        <v>2.22E-7</v>
      </c>
      <c r="E272" t="s">
        <v>173</v>
      </c>
      <c r="F272" s="10">
        <v>2.22E-7</v>
      </c>
    </row>
    <row r="273" spans="1:6" x14ac:dyDescent="0.25">
      <c r="A273">
        <v>2030</v>
      </c>
      <c r="B273" t="s">
        <v>186</v>
      </c>
      <c r="C273" t="s">
        <v>16</v>
      </c>
      <c r="D273" s="10">
        <v>2.11E-7</v>
      </c>
      <c r="E273" t="s">
        <v>173</v>
      </c>
      <c r="F273" s="10">
        <v>2.11E-7</v>
      </c>
    </row>
    <row r="274" spans="1:6" x14ac:dyDescent="0.25">
      <c r="A274">
        <v>2031</v>
      </c>
      <c r="B274" t="s">
        <v>186</v>
      </c>
      <c r="C274" t="s">
        <v>16</v>
      </c>
      <c r="D274" s="10">
        <v>2.0100000000000001E-7</v>
      </c>
      <c r="E274" t="s">
        <v>173</v>
      </c>
      <c r="F274" s="10">
        <v>2.0100000000000001E-7</v>
      </c>
    </row>
    <row r="275" spans="1:6" x14ac:dyDescent="0.25">
      <c r="A275">
        <v>2032</v>
      </c>
      <c r="B275" t="s">
        <v>186</v>
      </c>
      <c r="C275" t="s">
        <v>16</v>
      </c>
      <c r="D275" s="10">
        <v>1.91E-7</v>
      </c>
      <c r="E275" t="s">
        <v>173</v>
      </c>
      <c r="F275" s="10">
        <v>1.91E-7</v>
      </c>
    </row>
    <row r="276" spans="1:6" x14ac:dyDescent="0.25">
      <c r="A276">
        <v>2033</v>
      </c>
      <c r="B276" t="s">
        <v>186</v>
      </c>
      <c r="C276" t="s">
        <v>16</v>
      </c>
      <c r="D276" s="10">
        <v>1.8199999999999999E-7</v>
      </c>
      <c r="E276" t="s">
        <v>173</v>
      </c>
      <c r="F276" s="10">
        <v>1.8199999999999999E-7</v>
      </c>
    </row>
    <row r="277" spans="1:6" x14ac:dyDescent="0.25">
      <c r="A277">
        <v>2034</v>
      </c>
      <c r="B277" t="s">
        <v>186</v>
      </c>
      <c r="C277" t="s">
        <v>16</v>
      </c>
      <c r="D277" s="10">
        <v>1.73E-7</v>
      </c>
      <c r="E277" t="s">
        <v>173</v>
      </c>
      <c r="F277" s="10">
        <v>1.73E-7</v>
      </c>
    </row>
    <row r="278" spans="1:6" x14ac:dyDescent="0.25">
      <c r="A278">
        <v>2035</v>
      </c>
      <c r="B278" t="s">
        <v>186</v>
      </c>
      <c r="C278" t="s">
        <v>16</v>
      </c>
      <c r="D278" s="10">
        <v>1.6400000000000001E-7</v>
      </c>
      <c r="E278" t="s">
        <v>173</v>
      </c>
      <c r="F278" s="10">
        <v>1.6400000000000001E-7</v>
      </c>
    </row>
    <row r="279" spans="1:6" x14ac:dyDescent="0.25">
      <c r="A279">
        <v>2036</v>
      </c>
      <c r="B279" t="s">
        <v>186</v>
      </c>
      <c r="C279" t="s">
        <v>16</v>
      </c>
      <c r="D279" s="10">
        <v>1.5599999999999999E-7</v>
      </c>
      <c r="E279" t="s">
        <v>173</v>
      </c>
      <c r="F279" s="10">
        <v>1.5599999999999999E-7</v>
      </c>
    </row>
    <row r="280" spans="1:6" x14ac:dyDescent="0.25">
      <c r="A280">
        <v>2037</v>
      </c>
      <c r="B280" t="s">
        <v>186</v>
      </c>
      <c r="C280" t="s">
        <v>16</v>
      </c>
      <c r="D280" s="10">
        <v>1.49E-7</v>
      </c>
      <c r="E280" t="s">
        <v>173</v>
      </c>
      <c r="F280" s="10">
        <v>1.49E-7</v>
      </c>
    </row>
    <row r="281" spans="1:6" x14ac:dyDescent="0.25">
      <c r="A281">
        <v>2038</v>
      </c>
      <c r="B281" t="s">
        <v>186</v>
      </c>
      <c r="C281" t="s">
        <v>16</v>
      </c>
      <c r="D281" s="10">
        <v>1.4100000000000001E-7</v>
      </c>
      <c r="E281" t="s">
        <v>173</v>
      </c>
      <c r="F281" s="10">
        <v>1.4100000000000001E-7</v>
      </c>
    </row>
    <row r="282" spans="1:6" x14ac:dyDescent="0.25">
      <c r="A282">
        <v>2039</v>
      </c>
      <c r="B282" t="s">
        <v>186</v>
      </c>
      <c r="C282" t="s">
        <v>16</v>
      </c>
      <c r="D282" s="10">
        <v>1.35E-7</v>
      </c>
      <c r="E282" t="s">
        <v>173</v>
      </c>
      <c r="F282" s="10">
        <v>1.35E-7</v>
      </c>
    </row>
    <row r="283" spans="1:6" x14ac:dyDescent="0.25">
      <c r="A283">
        <v>2040</v>
      </c>
      <c r="B283" t="s">
        <v>186</v>
      </c>
      <c r="C283" t="s">
        <v>16</v>
      </c>
      <c r="D283" s="10">
        <v>1.2800000000000001E-7</v>
      </c>
      <c r="E283" t="s">
        <v>173</v>
      </c>
      <c r="F283" s="10">
        <v>1.2800000000000001E-7</v>
      </c>
    </row>
    <row r="284" spans="1:6" x14ac:dyDescent="0.25">
      <c r="A284">
        <v>2041</v>
      </c>
      <c r="B284" t="s">
        <v>186</v>
      </c>
      <c r="C284" t="s">
        <v>16</v>
      </c>
      <c r="D284" s="10">
        <v>1.2200000000000001E-7</v>
      </c>
      <c r="E284" t="s">
        <v>173</v>
      </c>
      <c r="F284" s="10">
        <v>1.2200000000000001E-7</v>
      </c>
    </row>
    <row r="285" spans="1:6" x14ac:dyDescent="0.25">
      <c r="A285">
        <v>2042</v>
      </c>
      <c r="B285" t="s">
        <v>186</v>
      </c>
      <c r="C285" t="s">
        <v>16</v>
      </c>
      <c r="D285" s="10">
        <v>1.1600000000000001E-7</v>
      </c>
      <c r="E285" t="s">
        <v>173</v>
      </c>
      <c r="F285" s="10">
        <v>1.1600000000000001E-7</v>
      </c>
    </row>
    <row r="286" spans="1:6" x14ac:dyDescent="0.25">
      <c r="A286">
        <v>2043</v>
      </c>
      <c r="B286" t="s">
        <v>186</v>
      </c>
      <c r="C286" t="s">
        <v>16</v>
      </c>
      <c r="D286" s="10">
        <v>1.1000000000000001E-7</v>
      </c>
      <c r="E286" t="s">
        <v>173</v>
      </c>
      <c r="F286" s="10">
        <v>1.1000000000000001E-7</v>
      </c>
    </row>
    <row r="287" spans="1:6" x14ac:dyDescent="0.25">
      <c r="A287">
        <v>2044</v>
      </c>
      <c r="B287" t="s">
        <v>186</v>
      </c>
      <c r="C287" t="s">
        <v>16</v>
      </c>
      <c r="D287" s="10">
        <v>1.05E-7</v>
      </c>
      <c r="E287" t="s">
        <v>173</v>
      </c>
      <c r="F287" s="10">
        <v>1.05E-7</v>
      </c>
    </row>
    <row r="288" spans="1:6" x14ac:dyDescent="0.25">
      <c r="A288">
        <v>2045</v>
      </c>
      <c r="B288" t="s">
        <v>186</v>
      </c>
      <c r="C288" t="s">
        <v>16</v>
      </c>
      <c r="D288" s="10">
        <v>9.9999999999999995E-8</v>
      </c>
      <c r="E288" t="s">
        <v>173</v>
      </c>
      <c r="F288" s="10">
        <v>9.9999999999999995E-8</v>
      </c>
    </row>
    <row r="289" spans="1:6" x14ac:dyDescent="0.25">
      <c r="A289">
        <v>2046</v>
      </c>
      <c r="B289" t="s">
        <v>186</v>
      </c>
      <c r="C289" t="s">
        <v>16</v>
      </c>
      <c r="D289" s="10">
        <v>9.5000000000000004E-8</v>
      </c>
      <c r="E289" t="s">
        <v>173</v>
      </c>
      <c r="F289" s="10">
        <v>9.5000000000000004E-8</v>
      </c>
    </row>
    <row r="290" spans="1:6" x14ac:dyDescent="0.25">
      <c r="A290">
        <v>2047</v>
      </c>
      <c r="B290" t="s">
        <v>186</v>
      </c>
      <c r="C290" t="s">
        <v>16</v>
      </c>
      <c r="D290" s="10">
        <v>8.9999999999999999E-8</v>
      </c>
      <c r="E290" t="s">
        <v>173</v>
      </c>
      <c r="F290" s="10">
        <v>8.9999999999999999E-8</v>
      </c>
    </row>
    <row r="291" spans="1:6" x14ac:dyDescent="0.25">
      <c r="A291">
        <v>2048</v>
      </c>
      <c r="B291" t="s">
        <v>186</v>
      </c>
      <c r="C291" t="s">
        <v>16</v>
      </c>
      <c r="D291" s="10">
        <v>8.6000000000000002E-8</v>
      </c>
      <c r="E291" t="s">
        <v>173</v>
      </c>
      <c r="F291" s="10">
        <v>8.6000000000000002E-8</v>
      </c>
    </row>
    <row r="292" spans="1:6" x14ac:dyDescent="0.25">
      <c r="A292">
        <v>2049</v>
      </c>
      <c r="B292" t="s">
        <v>186</v>
      </c>
      <c r="C292" t="s">
        <v>16</v>
      </c>
      <c r="D292" s="10">
        <v>8.2000000000000006E-8</v>
      </c>
      <c r="E292" t="s">
        <v>173</v>
      </c>
      <c r="F292" s="10">
        <v>8.2000000000000006E-8</v>
      </c>
    </row>
    <row r="293" spans="1:6" x14ac:dyDescent="0.25">
      <c r="A293">
        <v>2050</v>
      </c>
      <c r="B293" t="s">
        <v>186</v>
      </c>
      <c r="C293" t="s">
        <v>16</v>
      </c>
      <c r="D293" s="10">
        <v>7.7999999999999997E-8</v>
      </c>
      <c r="E293" t="s">
        <v>173</v>
      </c>
      <c r="F293" s="10">
        <v>7.7999999999999997E-8</v>
      </c>
    </row>
    <row r="294" spans="1:6" x14ac:dyDescent="0.25">
      <c r="A294">
        <v>2010</v>
      </c>
      <c r="B294" t="s">
        <v>186</v>
      </c>
      <c r="C294" t="s">
        <v>17</v>
      </c>
      <c r="D294" s="10">
        <v>0</v>
      </c>
      <c r="E294" t="s">
        <v>173</v>
      </c>
      <c r="F294" s="10">
        <v>0</v>
      </c>
    </row>
    <row r="295" spans="1:6" x14ac:dyDescent="0.25">
      <c r="A295">
        <v>2011</v>
      </c>
      <c r="B295" t="s">
        <v>186</v>
      </c>
      <c r="C295" t="s">
        <v>17</v>
      </c>
      <c r="D295" s="10">
        <v>0</v>
      </c>
      <c r="E295" t="s">
        <v>173</v>
      </c>
      <c r="F295" s="10">
        <v>0</v>
      </c>
    </row>
    <row r="296" spans="1:6" x14ac:dyDescent="0.25">
      <c r="A296">
        <v>2012</v>
      </c>
      <c r="B296" t="s">
        <v>186</v>
      </c>
      <c r="C296" t="s">
        <v>17</v>
      </c>
      <c r="D296" s="10">
        <v>0</v>
      </c>
      <c r="E296" t="s">
        <v>173</v>
      </c>
      <c r="F296" s="10">
        <v>0</v>
      </c>
    </row>
    <row r="297" spans="1:6" x14ac:dyDescent="0.25">
      <c r="A297">
        <v>2013</v>
      </c>
      <c r="B297" t="s">
        <v>186</v>
      </c>
      <c r="C297" t="s">
        <v>17</v>
      </c>
      <c r="D297" s="10">
        <v>0</v>
      </c>
      <c r="E297" t="s">
        <v>173</v>
      </c>
      <c r="F297" s="10">
        <v>0</v>
      </c>
    </row>
    <row r="298" spans="1:6" x14ac:dyDescent="0.25">
      <c r="A298">
        <v>2014</v>
      </c>
      <c r="B298" t="s">
        <v>186</v>
      </c>
      <c r="C298" t="s">
        <v>17</v>
      </c>
      <c r="D298" s="10">
        <v>0</v>
      </c>
      <c r="E298" t="s">
        <v>173</v>
      </c>
      <c r="F298" s="10">
        <v>0</v>
      </c>
    </row>
    <row r="299" spans="1:6" x14ac:dyDescent="0.25">
      <c r="A299">
        <v>2015</v>
      </c>
      <c r="B299" t="s">
        <v>186</v>
      </c>
      <c r="C299" t="s">
        <v>17</v>
      </c>
      <c r="D299" s="10">
        <v>0</v>
      </c>
      <c r="E299" t="s">
        <v>173</v>
      </c>
      <c r="F299" s="10">
        <v>0</v>
      </c>
    </row>
    <row r="300" spans="1:6" x14ac:dyDescent="0.25">
      <c r="A300">
        <v>2016</v>
      </c>
      <c r="B300" t="s">
        <v>186</v>
      </c>
      <c r="C300" t="s">
        <v>17</v>
      </c>
      <c r="D300" s="10">
        <v>0</v>
      </c>
      <c r="E300" t="s">
        <v>173</v>
      </c>
      <c r="F300" s="10">
        <v>0</v>
      </c>
    </row>
    <row r="301" spans="1:6" x14ac:dyDescent="0.25">
      <c r="A301">
        <v>2017</v>
      </c>
      <c r="B301" t="s">
        <v>186</v>
      </c>
      <c r="C301" t="s">
        <v>17</v>
      </c>
      <c r="D301" s="10">
        <v>0</v>
      </c>
      <c r="E301" t="s">
        <v>173</v>
      </c>
      <c r="F301" s="10">
        <v>0</v>
      </c>
    </row>
    <row r="302" spans="1:6" x14ac:dyDescent="0.25">
      <c r="A302">
        <v>2018</v>
      </c>
      <c r="B302" t="s">
        <v>186</v>
      </c>
      <c r="C302" t="s">
        <v>17</v>
      </c>
      <c r="D302" s="10">
        <v>0</v>
      </c>
      <c r="E302" t="s">
        <v>173</v>
      </c>
      <c r="F302" s="10">
        <v>0</v>
      </c>
    </row>
    <row r="303" spans="1:6" x14ac:dyDescent="0.25">
      <c r="A303">
        <v>2019</v>
      </c>
      <c r="B303" t="s">
        <v>186</v>
      </c>
      <c r="C303" t="s">
        <v>17</v>
      </c>
      <c r="D303" s="10">
        <v>0</v>
      </c>
      <c r="E303" t="s">
        <v>173</v>
      </c>
      <c r="F303" s="10">
        <v>0</v>
      </c>
    </row>
    <row r="304" spans="1:6" x14ac:dyDescent="0.25">
      <c r="A304">
        <v>2020</v>
      </c>
      <c r="B304" t="s">
        <v>186</v>
      </c>
      <c r="C304" t="s">
        <v>17</v>
      </c>
      <c r="D304" s="10">
        <v>0</v>
      </c>
      <c r="E304" t="s">
        <v>173</v>
      </c>
      <c r="F304" s="10">
        <v>0</v>
      </c>
    </row>
    <row r="305" spans="1:6" x14ac:dyDescent="0.25">
      <c r="A305">
        <v>2021</v>
      </c>
      <c r="B305" t="s">
        <v>186</v>
      </c>
      <c r="C305" t="s">
        <v>17</v>
      </c>
      <c r="D305" s="10">
        <v>0</v>
      </c>
      <c r="E305" t="s">
        <v>173</v>
      </c>
      <c r="F305" s="10">
        <v>0</v>
      </c>
    </row>
    <row r="306" spans="1:6" x14ac:dyDescent="0.25">
      <c r="A306">
        <v>2022</v>
      </c>
      <c r="B306" t="s">
        <v>186</v>
      </c>
      <c r="C306" t="s">
        <v>17</v>
      </c>
      <c r="D306" s="10">
        <v>3.4400000000000001E-7</v>
      </c>
      <c r="E306" t="s">
        <v>173</v>
      </c>
      <c r="F306" s="10">
        <v>3.4400000000000001E-7</v>
      </c>
    </row>
    <row r="307" spans="1:6" x14ac:dyDescent="0.25">
      <c r="A307">
        <v>2023</v>
      </c>
      <c r="B307" t="s">
        <v>186</v>
      </c>
      <c r="C307" t="s">
        <v>17</v>
      </c>
      <c r="D307" s="10">
        <v>3.2300000000000002E-7</v>
      </c>
      <c r="E307" t="s">
        <v>173</v>
      </c>
      <c r="F307" s="10">
        <v>3.2300000000000002E-7</v>
      </c>
    </row>
    <row r="308" spans="1:6" x14ac:dyDescent="0.25">
      <c r="A308">
        <v>2024</v>
      </c>
      <c r="B308" t="s">
        <v>186</v>
      </c>
      <c r="C308" t="s">
        <v>17</v>
      </c>
      <c r="D308" s="10">
        <v>2.9799999999999999E-7</v>
      </c>
      <c r="E308" t="s">
        <v>173</v>
      </c>
      <c r="F308" s="10">
        <v>2.9799999999999999E-7</v>
      </c>
    </row>
    <row r="309" spans="1:6" x14ac:dyDescent="0.25">
      <c r="A309">
        <v>2025</v>
      </c>
      <c r="B309" t="s">
        <v>186</v>
      </c>
      <c r="C309" t="s">
        <v>17</v>
      </c>
      <c r="D309" s="10">
        <v>2.7500000000000001E-7</v>
      </c>
      <c r="E309" t="s">
        <v>173</v>
      </c>
      <c r="F309" s="10">
        <v>2.7500000000000001E-7</v>
      </c>
    </row>
    <row r="310" spans="1:6" x14ac:dyDescent="0.25">
      <c r="A310">
        <v>2026</v>
      </c>
      <c r="B310" t="s">
        <v>186</v>
      </c>
      <c r="C310" t="s">
        <v>17</v>
      </c>
      <c r="D310" s="10">
        <v>2.5800000000000001E-7</v>
      </c>
      <c r="E310" t="s">
        <v>173</v>
      </c>
      <c r="F310" s="10">
        <v>2.5800000000000001E-7</v>
      </c>
    </row>
    <row r="311" spans="1:6" x14ac:dyDescent="0.25">
      <c r="A311">
        <v>2027</v>
      </c>
      <c r="B311" t="s">
        <v>186</v>
      </c>
      <c r="C311" t="s">
        <v>17</v>
      </c>
      <c r="D311" s="10">
        <v>2.4499999999999998E-7</v>
      </c>
      <c r="E311" t="s">
        <v>173</v>
      </c>
      <c r="F311" s="10">
        <v>2.4499999999999998E-7</v>
      </c>
    </row>
    <row r="312" spans="1:6" x14ac:dyDescent="0.25">
      <c r="A312">
        <v>2028</v>
      </c>
      <c r="B312" t="s">
        <v>186</v>
      </c>
      <c r="C312" t="s">
        <v>17</v>
      </c>
      <c r="D312" s="10">
        <v>2.3300000000000001E-7</v>
      </c>
      <c r="E312" t="s">
        <v>173</v>
      </c>
      <c r="F312" s="10">
        <v>2.3300000000000001E-7</v>
      </c>
    </row>
    <row r="313" spans="1:6" x14ac:dyDescent="0.25">
      <c r="A313">
        <v>2029</v>
      </c>
      <c r="B313" t="s">
        <v>186</v>
      </c>
      <c r="C313" t="s">
        <v>17</v>
      </c>
      <c r="D313" s="10">
        <v>2.22E-7</v>
      </c>
      <c r="E313" t="s">
        <v>173</v>
      </c>
      <c r="F313" s="10">
        <v>2.22E-7</v>
      </c>
    </row>
    <row r="314" spans="1:6" x14ac:dyDescent="0.25">
      <c r="A314">
        <v>2030</v>
      </c>
      <c r="B314" t="s">
        <v>186</v>
      </c>
      <c r="C314" t="s">
        <v>17</v>
      </c>
      <c r="D314" s="10">
        <v>2.11E-7</v>
      </c>
      <c r="E314" t="s">
        <v>173</v>
      </c>
      <c r="F314" s="10">
        <v>2.11E-7</v>
      </c>
    </row>
    <row r="315" spans="1:6" x14ac:dyDescent="0.25">
      <c r="A315">
        <v>2031</v>
      </c>
      <c r="B315" t="s">
        <v>186</v>
      </c>
      <c r="C315" t="s">
        <v>17</v>
      </c>
      <c r="D315" s="10">
        <v>2.0100000000000001E-7</v>
      </c>
      <c r="E315" t="s">
        <v>173</v>
      </c>
      <c r="F315" s="10">
        <v>2.0100000000000001E-7</v>
      </c>
    </row>
    <row r="316" spans="1:6" x14ac:dyDescent="0.25">
      <c r="A316">
        <v>2032</v>
      </c>
      <c r="B316" t="s">
        <v>186</v>
      </c>
      <c r="C316" t="s">
        <v>17</v>
      </c>
      <c r="D316" s="10">
        <v>1.91E-7</v>
      </c>
      <c r="E316" t="s">
        <v>173</v>
      </c>
      <c r="F316" s="10">
        <v>1.91E-7</v>
      </c>
    </row>
    <row r="317" spans="1:6" x14ac:dyDescent="0.25">
      <c r="A317">
        <v>2033</v>
      </c>
      <c r="B317" t="s">
        <v>186</v>
      </c>
      <c r="C317" t="s">
        <v>17</v>
      </c>
      <c r="D317" s="10">
        <v>1.8199999999999999E-7</v>
      </c>
      <c r="E317" t="s">
        <v>173</v>
      </c>
      <c r="F317" s="10">
        <v>1.8199999999999999E-7</v>
      </c>
    </row>
    <row r="318" spans="1:6" x14ac:dyDescent="0.25">
      <c r="A318">
        <v>2034</v>
      </c>
      <c r="B318" t="s">
        <v>186</v>
      </c>
      <c r="C318" t="s">
        <v>17</v>
      </c>
      <c r="D318" s="10">
        <v>1.73E-7</v>
      </c>
      <c r="E318" t="s">
        <v>173</v>
      </c>
      <c r="F318" s="10">
        <v>1.73E-7</v>
      </c>
    </row>
    <row r="319" spans="1:6" x14ac:dyDescent="0.25">
      <c r="A319">
        <v>2035</v>
      </c>
      <c r="B319" t="s">
        <v>186</v>
      </c>
      <c r="C319" t="s">
        <v>17</v>
      </c>
      <c r="D319" s="10">
        <v>1.6400000000000001E-7</v>
      </c>
      <c r="E319" t="s">
        <v>173</v>
      </c>
      <c r="F319" s="10">
        <v>1.6400000000000001E-7</v>
      </c>
    </row>
    <row r="320" spans="1:6" x14ac:dyDescent="0.25">
      <c r="A320">
        <v>2036</v>
      </c>
      <c r="B320" t="s">
        <v>186</v>
      </c>
      <c r="C320" t="s">
        <v>17</v>
      </c>
      <c r="D320" s="10">
        <v>1.5599999999999999E-7</v>
      </c>
      <c r="E320" t="s">
        <v>173</v>
      </c>
      <c r="F320" s="10">
        <v>1.5599999999999999E-7</v>
      </c>
    </row>
    <row r="321" spans="1:6" x14ac:dyDescent="0.25">
      <c r="A321">
        <v>2037</v>
      </c>
      <c r="B321" t="s">
        <v>186</v>
      </c>
      <c r="C321" t="s">
        <v>17</v>
      </c>
      <c r="D321" s="10">
        <v>1.49E-7</v>
      </c>
      <c r="E321" t="s">
        <v>173</v>
      </c>
      <c r="F321" s="10">
        <v>1.49E-7</v>
      </c>
    </row>
    <row r="322" spans="1:6" x14ac:dyDescent="0.25">
      <c r="A322">
        <v>2038</v>
      </c>
      <c r="B322" t="s">
        <v>186</v>
      </c>
      <c r="C322" t="s">
        <v>17</v>
      </c>
      <c r="D322" s="10">
        <v>1.4100000000000001E-7</v>
      </c>
      <c r="E322" t="s">
        <v>173</v>
      </c>
      <c r="F322" s="10">
        <v>1.4100000000000001E-7</v>
      </c>
    </row>
    <row r="323" spans="1:6" x14ac:dyDescent="0.25">
      <c r="A323">
        <v>2039</v>
      </c>
      <c r="B323" t="s">
        <v>186</v>
      </c>
      <c r="C323" t="s">
        <v>17</v>
      </c>
      <c r="D323" s="10">
        <v>1.35E-7</v>
      </c>
      <c r="E323" t="s">
        <v>173</v>
      </c>
      <c r="F323" s="10">
        <v>1.35E-7</v>
      </c>
    </row>
    <row r="324" spans="1:6" x14ac:dyDescent="0.25">
      <c r="A324">
        <v>2040</v>
      </c>
      <c r="B324" t="s">
        <v>186</v>
      </c>
      <c r="C324" t="s">
        <v>17</v>
      </c>
      <c r="D324" s="10">
        <v>1.2800000000000001E-7</v>
      </c>
      <c r="E324" t="s">
        <v>173</v>
      </c>
      <c r="F324" s="10">
        <v>1.2800000000000001E-7</v>
      </c>
    </row>
    <row r="325" spans="1:6" x14ac:dyDescent="0.25">
      <c r="A325">
        <v>2041</v>
      </c>
      <c r="B325" t="s">
        <v>186</v>
      </c>
      <c r="C325" t="s">
        <v>17</v>
      </c>
      <c r="D325" s="10">
        <v>1.2200000000000001E-7</v>
      </c>
      <c r="E325" t="s">
        <v>173</v>
      </c>
      <c r="F325" s="10">
        <v>1.2200000000000001E-7</v>
      </c>
    </row>
    <row r="326" spans="1:6" x14ac:dyDescent="0.25">
      <c r="A326">
        <v>2042</v>
      </c>
      <c r="B326" t="s">
        <v>186</v>
      </c>
      <c r="C326" t="s">
        <v>17</v>
      </c>
      <c r="D326" s="10">
        <v>1.1600000000000001E-7</v>
      </c>
      <c r="E326" t="s">
        <v>173</v>
      </c>
      <c r="F326" s="10">
        <v>1.1600000000000001E-7</v>
      </c>
    </row>
    <row r="327" spans="1:6" x14ac:dyDescent="0.25">
      <c r="A327">
        <v>2043</v>
      </c>
      <c r="B327" t="s">
        <v>186</v>
      </c>
      <c r="C327" t="s">
        <v>17</v>
      </c>
      <c r="D327" s="10">
        <v>1.1000000000000001E-7</v>
      </c>
      <c r="E327" t="s">
        <v>173</v>
      </c>
      <c r="F327" s="10">
        <v>1.1000000000000001E-7</v>
      </c>
    </row>
    <row r="328" spans="1:6" x14ac:dyDescent="0.25">
      <c r="A328">
        <v>2044</v>
      </c>
      <c r="B328" t="s">
        <v>186</v>
      </c>
      <c r="C328" t="s">
        <v>17</v>
      </c>
      <c r="D328" s="10">
        <v>1.05E-7</v>
      </c>
      <c r="E328" t="s">
        <v>173</v>
      </c>
      <c r="F328" s="10">
        <v>1.05E-7</v>
      </c>
    </row>
    <row r="329" spans="1:6" x14ac:dyDescent="0.25">
      <c r="A329">
        <v>2045</v>
      </c>
      <c r="B329" t="s">
        <v>186</v>
      </c>
      <c r="C329" t="s">
        <v>17</v>
      </c>
      <c r="D329" s="10">
        <v>9.9999999999999995E-8</v>
      </c>
      <c r="E329" t="s">
        <v>173</v>
      </c>
      <c r="F329" s="10">
        <v>9.9999999999999995E-8</v>
      </c>
    </row>
    <row r="330" spans="1:6" x14ac:dyDescent="0.25">
      <c r="A330">
        <v>2046</v>
      </c>
      <c r="B330" t="s">
        <v>186</v>
      </c>
      <c r="C330" t="s">
        <v>17</v>
      </c>
      <c r="D330" s="10">
        <v>9.5000000000000004E-8</v>
      </c>
      <c r="E330" t="s">
        <v>173</v>
      </c>
      <c r="F330" s="10">
        <v>9.5000000000000004E-8</v>
      </c>
    </row>
    <row r="331" spans="1:6" x14ac:dyDescent="0.25">
      <c r="A331">
        <v>2047</v>
      </c>
      <c r="B331" t="s">
        <v>186</v>
      </c>
      <c r="C331" t="s">
        <v>17</v>
      </c>
      <c r="D331" s="10">
        <v>8.9999999999999999E-8</v>
      </c>
      <c r="E331" t="s">
        <v>173</v>
      </c>
      <c r="F331" s="10">
        <v>8.9999999999999999E-8</v>
      </c>
    </row>
    <row r="332" spans="1:6" x14ac:dyDescent="0.25">
      <c r="A332">
        <v>2048</v>
      </c>
      <c r="B332" t="s">
        <v>186</v>
      </c>
      <c r="C332" t="s">
        <v>17</v>
      </c>
      <c r="D332" s="10">
        <v>8.6000000000000002E-8</v>
      </c>
      <c r="E332" t="s">
        <v>173</v>
      </c>
      <c r="F332" s="10">
        <v>8.6000000000000002E-8</v>
      </c>
    </row>
    <row r="333" spans="1:6" x14ac:dyDescent="0.25">
      <c r="A333">
        <v>2049</v>
      </c>
      <c r="B333" t="s">
        <v>186</v>
      </c>
      <c r="C333" t="s">
        <v>17</v>
      </c>
      <c r="D333" s="10">
        <v>8.2000000000000006E-8</v>
      </c>
      <c r="E333" t="s">
        <v>173</v>
      </c>
      <c r="F333" s="10">
        <v>8.2000000000000006E-8</v>
      </c>
    </row>
    <row r="334" spans="1:6" x14ac:dyDescent="0.25">
      <c r="A334">
        <v>2050</v>
      </c>
      <c r="B334" t="s">
        <v>186</v>
      </c>
      <c r="C334" t="s">
        <v>17</v>
      </c>
      <c r="D334" s="10">
        <v>7.7999999999999997E-8</v>
      </c>
      <c r="E334" t="s">
        <v>173</v>
      </c>
      <c r="F334" s="10">
        <v>7.7999999999999997E-8</v>
      </c>
    </row>
    <row r="335" spans="1:6" x14ac:dyDescent="0.25">
      <c r="A335">
        <v>2010</v>
      </c>
      <c r="B335" t="s">
        <v>186</v>
      </c>
      <c r="C335" t="s">
        <v>9</v>
      </c>
      <c r="D335" s="10">
        <v>0</v>
      </c>
      <c r="E335" t="s">
        <v>173</v>
      </c>
      <c r="F335" s="10">
        <v>0</v>
      </c>
    </row>
    <row r="336" spans="1:6" x14ac:dyDescent="0.25">
      <c r="A336">
        <v>2011</v>
      </c>
      <c r="B336" t="s">
        <v>186</v>
      </c>
      <c r="C336" t="s">
        <v>9</v>
      </c>
      <c r="D336" s="10">
        <v>0</v>
      </c>
      <c r="E336" t="s">
        <v>173</v>
      </c>
      <c r="F336" s="10">
        <v>0</v>
      </c>
    </row>
    <row r="337" spans="1:6" x14ac:dyDescent="0.25">
      <c r="A337">
        <v>2012</v>
      </c>
      <c r="B337" t="s">
        <v>186</v>
      </c>
      <c r="C337" t="s">
        <v>9</v>
      </c>
      <c r="D337" s="10">
        <v>0</v>
      </c>
      <c r="E337" t="s">
        <v>173</v>
      </c>
      <c r="F337" s="10">
        <v>0</v>
      </c>
    </row>
    <row r="338" spans="1:6" x14ac:dyDescent="0.25">
      <c r="A338">
        <v>2013</v>
      </c>
      <c r="B338" t="s">
        <v>186</v>
      </c>
      <c r="C338" t="s">
        <v>9</v>
      </c>
      <c r="D338" s="10">
        <v>0</v>
      </c>
      <c r="E338" t="s">
        <v>173</v>
      </c>
      <c r="F338" s="10">
        <v>0</v>
      </c>
    </row>
    <row r="339" spans="1:6" x14ac:dyDescent="0.25">
      <c r="A339">
        <v>2014</v>
      </c>
      <c r="B339" t="s">
        <v>186</v>
      </c>
      <c r="C339" t="s">
        <v>9</v>
      </c>
      <c r="D339" s="10">
        <v>0</v>
      </c>
      <c r="E339" t="s">
        <v>173</v>
      </c>
      <c r="F339" s="10">
        <v>0</v>
      </c>
    </row>
    <row r="340" spans="1:6" x14ac:dyDescent="0.25">
      <c r="A340">
        <v>2015</v>
      </c>
      <c r="B340" t="s">
        <v>186</v>
      </c>
      <c r="C340" t="s">
        <v>9</v>
      </c>
      <c r="D340" s="10">
        <v>0</v>
      </c>
      <c r="E340" t="s">
        <v>173</v>
      </c>
      <c r="F340" s="10">
        <v>0</v>
      </c>
    </row>
    <row r="341" spans="1:6" x14ac:dyDescent="0.25">
      <c r="A341">
        <v>2016</v>
      </c>
      <c r="B341" t="s">
        <v>186</v>
      </c>
      <c r="C341" t="s">
        <v>9</v>
      </c>
      <c r="D341" s="10">
        <v>0</v>
      </c>
      <c r="E341" t="s">
        <v>173</v>
      </c>
      <c r="F341" s="10">
        <v>0</v>
      </c>
    </row>
    <row r="342" spans="1:6" x14ac:dyDescent="0.25">
      <c r="A342">
        <v>2017</v>
      </c>
      <c r="B342" t="s">
        <v>186</v>
      </c>
      <c r="C342" t="s">
        <v>9</v>
      </c>
      <c r="D342" s="10">
        <v>0</v>
      </c>
      <c r="E342" t="s">
        <v>173</v>
      </c>
      <c r="F342" s="10">
        <v>0</v>
      </c>
    </row>
    <row r="343" spans="1:6" x14ac:dyDescent="0.25">
      <c r="A343">
        <v>2018</v>
      </c>
      <c r="B343" t="s">
        <v>186</v>
      </c>
      <c r="C343" t="s">
        <v>9</v>
      </c>
      <c r="D343" s="10">
        <v>0</v>
      </c>
      <c r="E343" t="s">
        <v>173</v>
      </c>
      <c r="F343" s="10">
        <v>0</v>
      </c>
    </row>
    <row r="344" spans="1:6" x14ac:dyDescent="0.25">
      <c r="A344">
        <v>2019</v>
      </c>
      <c r="B344" t="s">
        <v>186</v>
      </c>
      <c r="C344" t="s">
        <v>9</v>
      </c>
      <c r="D344" s="10">
        <v>0</v>
      </c>
      <c r="E344" t="s">
        <v>173</v>
      </c>
      <c r="F344" s="10">
        <v>0</v>
      </c>
    </row>
    <row r="345" spans="1:6" x14ac:dyDescent="0.25">
      <c r="A345">
        <v>2020</v>
      </c>
      <c r="B345" t="s">
        <v>186</v>
      </c>
      <c r="C345" t="s">
        <v>9</v>
      </c>
      <c r="D345" s="10">
        <v>0</v>
      </c>
      <c r="E345" t="s">
        <v>173</v>
      </c>
      <c r="F345" s="10">
        <v>0</v>
      </c>
    </row>
    <row r="346" spans="1:6" x14ac:dyDescent="0.25">
      <c r="A346">
        <v>2021</v>
      </c>
      <c r="B346" t="s">
        <v>186</v>
      </c>
      <c r="C346" t="s">
        <v>9</v>
      </c>
      <c r="D346" s="10">
        <v>0</v>
      </c>
      <c r="E346" t="s">
        <v>173</v>
      </c>
      <c r="F346" s="10">
        <v>0</v>
      </c>
    </row>
    <row r="347" spans="1:6" x14ac:dyDescent="0.25">
      <c r="A347">
        <v>2022</v>
      </c>
      <c r="B347" t="s">
        <v>186</v>
      </c>
      <c r="C347" t="s">
        <v>9</v>
      </c>
      <c r="D347" s="10">
        <v>3.4400000000000001E-7</v>
      </c>
      <c r="E347" t="s">
        <v>173</v>
      </c>
      <c r="F347" s="10">
        <v>3.4400000000000001E-7</v>
      </c>
    </row>
    <row r="348" spans="1:6" x14ac:dyDescent="0.25">
      <c r="A348">
        <v>2023</v>
      </c>
      <c r="B348" t="s">
        <v>186</v>
      </c>
      <c r="C348" t="s">
        <v>9</v>
      </c>
      <c r="D348" s="10">
        <v>3.2300000000000002E-7</v>
      </c>
      <c r="E348" t="s">
        <v>173</v>
      </c>
      <c r="F348" s="10">
        <v>3.2300000000000002E-7</v>
      </c>
    </row>
    <row r="349" spans="1:6" x14ac:dyDescent="0.25">
      <c r="A349">
        <v>2024</v>
      </c>
      <c r="B349" t="s">
        <v>186</v>
      </c>
      <c r="C349" t="s">
        <v>9</v>
      </c>
      <c r="D349" s="10">
        <v>2.9799999999999999E-7</v>
      </c>
      <c r="E349" t="s">
        <v>173</v>
      </c>
      <c r="F349" s="10">
        <v>2.9799999999999999E-7</v>
      </c>
    </row>
    <row r="350" spans="1:6" x14ac:dyDescent="0.25">
      <c r="A350">
        <v>2025</v>
      </c>
      <c r="B350" t="s">
        <v>186</v>
      </c>
      <c r="C350" t="s">
        <v>9</v>
      </c>
      <c r="D350" s="10">
        <v>2.7500000000000001E-7</v>
      </c>
      <c r="E350" t="s">
        <v>173</v>
      </c>
      <c r="F350" s="10">
        <v>2.7500000000000001E-7</v>
      </c>
    </row>
    <row r="351" spans="1:6" x14ac:dyDescent="0.25">
      <c r="A351">
        <v>2026</v>
      </c>
      <c r="B351" t="s">
        <v>186</v>
      </c>
      <c r="C351" t="s">
        <v>9</v>
      </c>
      <c r="D351" s="10">
        <v>2.5800000000000001E-7</v>
      </c>
      <c r="E351" t="s">
        <v>173</v>
      </c>
      <c r="F351" s="10">
        <v>2.5800000000000001E-7</v>
      </c>
    </row>
    <row r="352" spans="1:6" x14ac:dyDescent="0.25">
      <c r="A352">
        <v>2027</v>
      </c>
      <c r="B352" t="s">
        <v>186</v>
      </c>
      <c r="C352" t="s">
        <v>9</v>
      </c>
      <c r="D352" s="10">
        <v>2.4499999999999998E-7</v>
      </c>
      <c r="E352" t="s">
        <v>173</v>
      </c>
      <c r="F352" s="10">
        <v>2.4499999999999998E-7</v>
      </c>
    </row>
    <row r="353" spans="1:6" x14ac:dyDescent="0.25">
      <c r="A353">
        <v>2028</v>
      </c>
      <c r="B353" t="s">
        <v>186</v>
      </c>
      <c r="C353" t="s">
        <v>9</v>
      </c>
      <c r="D353" s="10">
        <v>2.3300000000000001E-7</v>
      </c>
      <c r="E353" t="s">
        <v>173</v>
      </c>
      <c r="F353" s="10">
        <v>2.3300000000000001E-7</v>
      </c>
    </row>
    <row r="354" spans="1:6" x14ac:dyDescent="0.25">
      <c r="A354">
        <v>2029</v>
      </c>
      <c r="B354" t="s">
        <v>186</v>
      </c>
      <c r="C354" t="s">
        <v>9</v>
      </c>
      <c r="D354" s="10">
        <v>2.22E-7</v>
      </c>
      <c r="E354" t="s">
        <v>173</v>
      </c>
      <c r="F354" s="10">
        <v>2.22E-7</v>
      </c>
    </row>
    <row r="355" spans="1:6" x14ac:dyDescent="0.25">
      <c r="A355">
        <v>2030</v>
      </c>
      <c r="B355" t="s">
        <v>186</v>
      </c>
      <c r="C355" t="s">
        <v>9</v>
      </c>
      <c r="D355" s="10">
        <v>2.11E-7</v>
      </c>
      <c r="E355" t="s">
        <v>173</v>
      </c>
      <c r="F355" s="10">
        <v>2.11E-7</v>
      </c>
    </row>
    <row r="356" spans="1:6" x14ac:dyDescent="0.25">
      <c r="A356">
        <v>2031</v>
      </c>
      <c r="B356" t="s">
        <v>186</v>
      </c>
      <c r="C356" t="s">
        <v>9</v>
      </c>
      <c r="D356" s="10">
        <v>2.0100000000000001E-7</v>
      </c>
      <c r="E356" t="s">
        <v>173</v>
      </c>
      <c r="F356" s="10">
        <v>2.0100000000000001E-7</v>
      </c>
    </row>
    <row r="357" spans="1:6" x14ac:dyDescent="0.25">
      <c r="A357">
        <v>2032</v>
      </c>
      <c r="B357" t="s">
        <v>186</v>
      </c>
      <c r="C357" t="s">
        <v>9</v>
      </c>
      <c r="D357" s="10">
        <v>1.91E-7</v>
      </c>
      <c r="E357" t="s">
        <v>173</v>
      </c>
      <c r="F357" s="10">
        <v>1.91E-7</v>
      </c>
    </row>
    <row r="358" spans="1:6" x14ac:dyDescent="0.25">
      <c r="A358">
        <v>2033</v>
      </c>
      <c r="B358" t="s">
        <v>186</v>
      </c>
      <c r="C358" t="s">
        <v>9</v>
      </c>
      <c r="D358" s="10">
        <v>1.8199999999999999E-7</v>
      </c>
      <c r="E358" t="s">
        <v>173</v>
      </c>
      <c r="F358" s="10">
        <v>1.8199999999999999E-7</v>
      </c>
    </row>
    <row r="359" spans="1:6" x14ac:dyDescent="0.25">
      <c r="A359">
        <v>2034</v>
      </c>
      <c r="B359" t="s">
        <v>186</v>
      </c>
      <c r="C359" t="s">
        <v>9</v>
      </c>
      <c r="D359" s="10">
        <v>1.73E-7</v>
      </c>
      <c r="E359" t="s">
        <v>173</v>
      </c>
      <c r="F359" s="10">
        <v>1.73E-7</v>
      </c>
    </row>
    <row r="360" spans="1:6" x14ac:dyDescent="0.25">
      <c r="A360">
        <v>2035</v>
      </c>
      <c r="B360" t="s">
        <v>186</v>
      </c>
      <c r="C360" t="s">
        <v>9</v>
      </c>
      <c r="D360" s="10">
        <v>1.6400000000000001E-7</v>
      </c>
      <c r="E360" t="s">
        <v>173</v>
      </c>
      <c r="F360" s="10">
        <v>1.6400000000000001E-7</v>
      </c>
    </row>
    <row r="361" spans="1:6" x14ac:dyDescent="0.25">
      <c r="A361">
        <v>2036</v>
      </c>
      <c r="B361" t="s">
        <v>186</v>
      </c>
      <c r="C361" t="s">
        <v>9</v>
      </c>
      <c r="D361" s="10">
        <v>1.5599999999999999E-7</v>
      </c>
      <c r="E361" t="s">
        <v>173</v>
      </c>
      <c r="F361" s="10">
        <v>1.5599999999999999E-7</v>
      </c>
    </row>
    <row r="362" spans="1:6" x14ac:dyDescent="0.25">
      <c r="A362">
        <v>2037</v>
      </c>
      <c r="B362" t="s">
        <v>186</v>
      </c>
      <c r="C362" t="s">
        <v>9</v>
      </c>
      <c r="D362" s="10">
        <v>1.49E-7</v>
      </c>
      <c r="E362" t="s">
        <v>173</v>
      </c>
      <c r="F362" s="10">
        <v>1.49E-7</v>
      </c>
    </row>
    <row r="363" spans="1:6" x14ac:dyDescent="0.25">
      <c r="A363">
        <v>2038</v>
      </c>
      <c r="B363" t="s">
        <v>186</v>
      </c>
      <c r="C363" t="s">
        <v>9</v>
      </c>
      <c r="D363" s="10">
        <v>1.4100000000000001E-7</v>
      </c>
      <c r="E363" t="s">
        <v>173</v>
      </c>
      <c r="F363" s="10">
        <v>1.4100000000000001E-7</v>
      </c>
    </row>
    <row r="364" spans="1:6" x14ac:dyDescent="0.25">
      <c r="A364">
        <v>2039</v>
      </c>
      <c r="B364" t="s">
        <v>186</v>
      </c>
      <c r="C364" t="s">
        <v>9</v>
      </c>
      <c r="D364" s="10">
        <v>1.35E-7</v>
      </c>
      <c r="E364" t="s">
        <v>173</v>
      </c>
      <c r="F364" s="10">
        <v>1.35E-7</v>
      </c>
    </row>
    <row r="365" spans="1:6" x14ac:dyDescent="0.25">
      <c r="A365">
        <v>2040</v>
      </c>
      <c r="B365" t="s">
        <v>186</v>
      </c>
      <c r="C365" t="s">
        <v>9</v>
      </c>
      <c r="D365" s="10">
        <v>1.2800000000000001E-7</v>
      </c>
      <c r="E365" t="s">
        <v>173</v>
      </c>
      <c r="F365" s="10">
        <v>1.2800000000000001E-7</v>
      </c>
    </row>
    <row r="366" spans="1:6" x14ac:dyDescent="0.25">
      <c r="A366">
        <v>2041</v>
      </c>
      <c r="B366" t="s">
        <v>186</v>
      </c>
      <c r="C366" t="s">
        <v>9</v>
      </c>
      <c r="D366" s="10">
        <v>1.2200000000000001E-7</v>
      </c>
      <c r="E366" t="s">
        <v>173</v>
      </c>
      <c r="F366" s="10">
        <v>1.2200000000000001E-7</v>
      </c>
    </row>
    <row r="367" spans="1:6" x14ac:dyDescent="0.25">
      <c r="A367">
        <v>2042</v>
      </c>
      <c r="B367" t="s">
        <v>186</v>
      </c>
      <c r="C367" t="s">
        <v>9</v>
      </c>
      <c r="D367" s="10">
        <v>1.1600000000000001E-7</v>
      </c>
      <c r="E367" t="s">
        <v>173</v>
      </c>
      <c r="F367" s="10">
        <v>1.1600000000000001E-7</v>
      </c>
    </row>
    <row r="368" spans="1:6" x14ac:dyDescent="0.25">
      <c r="A368">
        <v>2043</v>
      </c>
      <c r="B368" t="s">
        <v>186</v>
      </c>
      <c r="C368" t="s">
        <v>9</v>
      </c>
      <c r="D368" s="10">
        <v>1.1000000000000001E-7</v>
      </c>
      <c r="E368" t="s">
        <v>173</v>
      </c>
      <c r="F368" s="10">
        <v>1.1000000000000001E-7</v>
      </c>
    </row>
    <row r="369" spans="1:6" x14ac:dyDescent="0.25">
      <c r="A369">
        <v>2044</v>
      </c>
      <c r="B369" t="s">
        <v>186</v>
      </c>
      <c r="C369" t="s">
        <v>9</v>
      </c>
      <c r="D369" s="10">
        <v>1.05E-7</v>
      </c>
      <c r="E369" t="s">
        <v>173</v>
      </c>
      <c r="F369" s="10">
        <v>1.05E-7</v>
      </c>
    </row>
    <row r="370" spans="1:6" x14ac:dyDescent="0.25">
      <c r="A370">
        <v>2045</v>
      </c>
      <c r="B370" t="s">
        <v>186</v>
      </c>
      <c r="C370" t="s">
        <v>9</v>
      </c>
      <c r="D370" s="10">
        <v>9.9999999999999995E-8</v>
      </c>
      <c r="E370" t="s">
        <v>173</v>
      </c>
      <c r="F370" s="10">
        <v>9.9999999999999995E-8</v>
      </c>
    </row>
    <row r="371" spans="1:6" x14ac:dyDescent="0.25">
      <c r="A371">
        <v>2046</v>
      </c>
      <c r="B371" t="s">
        <v>186</v>
      </c>
      <c r="C371" t="s">
        <v>9</v>
      </c>
      <c r="D371" s="10">
        <v>9.5000000000000004E-8</v>
      </c>
      <c r="E371" t="s">
        <v>173</v>
      </c>
      <c r="F371" s="10">
        <v>9.5000000000000004E-8</v>
      </c>
    </row>
    <row r="372" spans="1:6" x14ac:dyDescent="0.25">
      <c r="A372">
        <v>2047</v>
      </c>
      <c r="B372" t="s">
        <v>186</v>
      </c>
      <c r="C372" t="s">
        <v>9</v>
      </c>
      <c r="D372" s="10">
        <v>8.9999999999999999E-8</v>
      </c>
      <c r="E372" t="s">
        <v>173</v>
      </c>
      <c r="F372" s="10">
        <v>8.9999999999999999E-8</v>
      </c>
    </row>
    <row r="373" spans="1:6" x14ac:dyDescent="0.25">
      <c r="A373">
        <v>2048</v>
      </c>
      <c r="B373" t="s">
        <v>186</v>
      </c>
      <c r="C373" t="s">
        <v>9</v>
      </c>
      <c r="D373" s="10">
        <v>8.6000000000000002E-8</v>
      </c>
      <c r="E373" t="s">
        <v>173</v>
      </c>
      <c r="F373" s="10">
        <v>8.6000000000000002E-8</v>
      </c>
    </row>
    <row r="374" spans="1:6" x14ac:dyDescent="0.25">
      <c r="A374">
        <v>2049</v>
      </c>
      <c r="B374" t="s">
        <v>186</v>
      </c>
      <c r="C374" t="s">
        <v>9</v>
      </c>
      <c r="D374" s="10">
        <v>8.2000000000000006E-8</v>
      </c>
      <c r="E374" t="s">
        <v>173</v>
      </c>
      <c r="F374" s="10">
        <v>8.2000000000000006E-8</v>
      </c>
    </row>
    <row r="375" spans="1:6" x14ac:dyDescent="0.25">
      <c r="A375">
        <v>2050</v>
      </c>
      <c r="B375" t="s">
        <v>186</v>
      </c>
      <c r="C375" t="s">
        <v>9</v>
      </c>
      <c r="D375" s="10">
        <v>7.7999999999999997E-8</v>
      </c>
      <c r="E375" t="s">
        <v>173</v>
      </c>
      <c r="F375" s="10">
        <v>7.7999999999999997E-8</v>
      </c>
    </row>
    <row r="376" spans="1:6" x14ac:dyDescent="0.25">
      <c r="A376">
        <v>2010</v>
      </c>
      <c r="B376" t="s">
        <v>187</v>
      </c>
      <c r="C376" t="s">
        <v>16</v>
      </c>
      <c r="D376" s="10">
        <v>2.1793608999999999E-2</v>
      </c>
      <c r="E376" t="s">
        <v>173</v>
      </c>
      <c r="F376">
        <v>2.1793608999999999E-2</v>
      </c>
    </row>
    <row r="377" spans="1:6" x14ac:dyDescent="0.25">
      <c r="A377">
        <v>2011</v>
      </c>
      <c r="B377" t="s">
        <v>187</v>
      </c>
      <c r="C377" t="s">
        <v>16</v>
      </c>
      <c r="D377" s="10">
        <v>2.0363498000000001E-2</v>
      </c>
      <c r="E377" t="s">
        <v>173</v>
      </c>
      <c r="F377">
        <v>2.0363498000000001E-2</v>
      </c>
    </row>
    <row r="378" spans="1:6" x14ac:dyDescent="0.25">
      <c r="A378">
        <v>2012</v>
      </c>
      <c r="B378" t="s">
        <v>187</v>
      </c>
      <c r="C378" t="s">
        <v>16</v>
      </c>
      <c r="D378" s="10">
        <v>2.0918342999999999E-2</v>
      </c>
      <c r="E378" t="s">
        <v>173</v>
      </c>
      <c r="F378">
        <v>2.0918342999999999E-2</v>
      </c>
    </row>
    <row r="379" spans="1:6" x14ac:dyDescent="0.25">
      <c r="A379">
        <v>2013</v>
      </c>
      <c r="B379" t="s">
        <v>187</v>
      </c>
      <c r="C379" t="s">
        <v>16</v>
      </c>
      <c r="D379" s="10">
        <v>1.9647244000000001E-2</v>
      </c>
      <c r="E379" t="s">
        <v>173</v>
      </c>
      <c r="F379">
        <v>1.9647244000000001E-2</v>
      </c>
    </row>
    <row r="380" spans="1:6" x14ac:dyDescent="0.25">
      <c r="A380">
        <v>2014</v>
      </c>
      <c r="B380" t="s">
        <v>187</v>
      </c>
      <c r="C380" t="s">
        <v>16</v>
      </c>
      <c r="D380" s="10">
        <v>2.1466610000000001E-2</v>
      </c>
      <c r="E380" t="s">
        <v>173</v>
      </c>
      <c r="F380">
        <v>2.1466608999999998E-2</v>
      </c>
    </row>
    <row r="381" spans="1:6" x14ac:dyDescent="0.25">
      <c r="A381">
        <v>2015</v>
      </c>
      <c r="B381" t="s">
        <v>187</v>
      </c>
      <c r="C381" t="s">
        <v>16</v>
      </c>
      <c r="D381" s="10">
        <v>2.1237804999999998E-2</v>
      </c>
      <c r="E381" t="s">
        <v>173</v>
      </c>
      <c r="F381">
        <v>2.1237805999999998E-2</v>
      </c>
    </row>
    <row r="382" spans="1:6" x14ac:dyDescent="0.25">
      <c r="A382">
        <v>2016</v>
      </c>
      <c r="B382" t="s">
        <v>187</v>
      </c>
      <c r="C382" t="s">
        <v>16</v>
      </c>
      <c r="D382" s="10">
        <v>2.3236166999999999E-2</v>
      </c>
      <c r="E382" t="s">
        <v>173</v>
      </c>
      <c r="F382">
        <v>2.3236166999999999E-2</v>
      </c>
    </row>
    <row r="383" spans="1:6" x14ac:dyDescent="0.25">
      <c r="A383">
        <v>2017</v>
      </c>
      <c r="B383" t="s">
        <v>187</v>
      </c>
      <c r="C383" t="s">
        <v>16</v>
      </c>
      <c r="D383" s="10">
        <v>2.1250113000000001E-2</v>
      </c>
      <c r="E383" t="s">
        <v>173</v>
      </c>
      <c r="F383">
        <v>2.1250112999999998E-2</v>
      </c>
    </row>
    <row r="384" spans="1:6" x14ac:dyDescent="0.25">
      <c r="A384">
        <v>2018</v>
      </c>
      <c r="B384" t="s">
        <v>187</v>
      </c>
      <c r="C384" t="s">
        <v>16</v>
      </c>
      <c r="D384" s="10">
        <v>2.0739614E-2</v>
      </c>
      <c r="E384" t="s">
        <v>173</v>
      </c>
      <c r="F384">
        <v>2.0739612999999997E-2</v>
      </c>
    </row>
    <row r="385" spans="1:6" x14ac:dyDescent="0.25">
      <c r="A385">
        <v>2019</v>
      </c>
      <c r="B385" t="s">
        <v>187</v>
      </c>
      <c r="C385" t="s">
        <v>16</v>
      </c>
      <c r="D385" s="10">
        <v>1.6125008999999999E-2</v>
      </c>
      <c r="E385" t="s">
        <v>173</v>
      </c>
      <c r="F385">
        <v>1.6125009999999999E-2</v>
      </c>
    </row>
    <row r="386" spans="1:6" x14ac:dyDescent="0.25">
      <c r="A386">
        <v>2020</v>
      </c>
      <c r="B386" t="s">
        <v>187</v>
      </c>
      <c r="C386" t="s">
        <v>16</v>
      </c>
      <c r="D386" s="10">
        <v>1.3584083E-2</v>
      </c>
      <c r="E386" t="s">
        <v>173</v>
      </c>
      <c r="F386">
        <v>1.3584083E-2</v>
      </c>
    </row>
    <row r="387" spans="1:6" x14ac:dyDescent="0.25">
      <c r="A387">
        <v>2021</v>
      </c>
      <c r="B387" t="s">
        <v>187</v>
      </c>
      <c r="C387" t="s">
        <v>16</v>
      </c>
      <c r="D387" s="10">
        <v>1.1664769E-2</v>
      </c>
      <c r="E387" t="s">
        <v>173</v>
      </c>
      <c r="F387">
        <v>1.1664769E-2</v>
      </c>
    </row>
    <row r="388" spans="1:6" x14ac:dyDescent="0.25">
      <c r="A388">
        <v>2022</v>
      </c>
      <c r="B388" t="s">
        <v>187</v>
      </c>
      <c r="C388" t="s">
        <v>16</v>
      </c>
      <c r="D388" s="10">
        <v>1.1437065E-2</v>
      </c>
      <c r="E388" t="s">
        <v>173</v>
      </c>
      <c r="F388">
        <v>1.1437065E-2</v>
      </c>
    </row>
    <row r="389" spans="1:6" x14ac:dyDescent="0.25">
      <c r="A389">
        <v>2023</v>
      </c>
      <c r="B389" t="s">
        <v>187</v>
      </c>
      <c r="C389" t="s">
        <v>16</v>
      </c>
      <c r="D389" s="10">
        <v>1.0039329E-2</v>
      </c>
      <c r="E389" t="s">
        <v>173</v>
      </c>
      <c r="F389">
        <v>1.0039329999999999E-2</v>
      </c>
    </row>
    <row r="390" spans="1:6" x14ac:dyDescent="0.25">
      <c r="A390">
        <v>2024</v>
      </c>
      <c r="B390" t="s">
        <v>187</v>
      </c>
      <c r="C390" t="s">
        <v>16</v>
      </c>
      <c r="D390" s="10">
        <v>8.6278870000000008E-3</v>
      </c>
      <c r="E390" t="s">
        <v>173</v>
      </c>
      <c r="F390">
        <v>8.627886999999999E-3</v>
      </c>
    </row>
    <row r="391" spans="1:6" x14ac:dyDescent="0.25">
      <c r="A391">
        <v>2025</v>
      </c>
      <c r="B391" t="s">
        <v>187</v>
      </c>
      <c r="C391" t="s">
        <v>16</v>
      </c>
      <c r="D391" s="10">
        <v>7.4967740000000003E-3</v>
      </c>
      <c r="E391" t="s">
        <v>173</v>
      </c>
      <c r="F391">
        <v>7.4967740000000003E-3</v>
      </c>
    </row>
    <row r="392" spans="1:6" x14ac:dyDescent="0.25">
      <c r="A392">
        <v>2026</v>
      </c>
      <c r="B392" t="s">
        <v>187</v>
      </c>
      <c r="C392" t="s">
        <v>16</v>
      </c>
      <c r="D392" s="10">
        <v>6.6616749999999997E-3</v>
      </c>
      <c r="E392" t="s">
        <v>173</v>
      </c>
      <c r="F392">
        <v>6.6616749999999997E-3</v>
      </c>
    </row>
    <row r="393" spans="1:6" x14ac:dyDescent="0.25">
      <c r="A393">
        <v>2027</v>
      </c>
      <c r="B393" t="s">
        <v>187</v>
      </c>
      <c r="C393" t="s">
        <v>16</v>
      </c>
      <c r="D393" s="10">
        <v>6.0437659999999999E-3</v>
      </c>
      <c r="E393" t="s">
        <v>173</v>
      </c>
      <c r="F393">
        <v>6.0437659999999999E-3</v>
      </c>
    </row>
    <row r="394" spans="1:6" x14ac:dyDescent="0.25">
      <c r="A394">
        <v>2028</v>
      </c>
      <c r="B394" t="s">
        <v>187</v>
      </c>
      <c r="C394" t="s">
        <v>16</v>
      </c>
      <c r="D394" s="10">
        <v>5.5269330000000004E-3</v>
      </c>
      <c r="E394" t="s">
        <v>173</v>
      </c>
      <c r="F394">
        <v>5.5269329999999995E-3</v>
      </c>
    </row>
    <row r="395" spans="1:6" x14ac:dyDescent="0.25">
      <c r="A395">
        <v>2029</v>
      </c>
      <c r="B395" t="s">
        <v>187</v>
      </c>
      <c r="C395" t="s">
        <v>16</v>
      </c>
      <c r="D395" s="10">
        <v>5.0665839999999998E-3</v>
      </c>
      <c r="E395" t="s">
        <v>173</v>
      </c>
      <c r="F395">
        <v>5.0665839999999998E-3</v>
      </c>
    </row>
    <row r="396" spans="1:6" x14ac:dyDescent="0.25">
      <c r="A396">
        <v>2030</v>
      </c>
      <c r="B396" t="s">
        <v>187</v>
      </c>
      <c r="C396" t="s">
        <v>16</v>
      </c>
      <c r="D396" s="10">
        <v>4.6548029999999999E-3</v>
      </c>
      <c r="E396" t="s">
        <v>173</v>
      </c>
      <c r="F396">
        <v>4.6548029999999999E-3</v>
      </c>
    </row>
    <row r="397" spans="1:6" x14ac:dyDescent="0.25">
      <c r="A397">
        <v>2031</v>
      </c>
      <c r="B397" t="s">
        <v>187</v>
      </c>
      <c r="C397" t="s">
        <v>16</v>
      </c>
      <c r="D397" s="10">
        <v>4.2850220000000003E-3</v>
      </c>
      <c r="E397" t="s">
        <v>173</v>
      </c>
      <c r="F397">
        <v>4.2850219999999994E-3</v>
      </c>
    </row>
    <row r="398" spans="1:6" x14ac:dyDescent="0.25">
      <c r="A398">
        <v>2032</v>
      </c>
      <c r="B398" t="s">
        <v>187</v>
      </c>
      <c r="C398" t="s">
        <v>16</v>
      </c>
      <c r="D398" s="10">
        <v>3.951764E-3</v>
      </c>
      <c r="E398" t="s">
        <v>173</v>
      </c>
      <c r="F398">
        <v>3.951764E-3</v>
      </c>
    </row>
    <row r="399" spans="1:6" x14ac:dyDescent="0.25">
      <c r="A399">
        <v>2033</v>
      </c>
      <c r="B399" t="s">
        <v>187</v>
      </c>
      <c r="C399" t="s">
        <v>16</v>
      </c>
      <c r="D399" s="10">
        <v>3.6504319999999999E-3</v>
      </c>
      <c r="E399" t="s">
        <v>173</v>
      </c>
      <c r="F399">
        <v>3.6504319999999999E-3</v>
      </c>
    </row>
    <row r="400" spans="1:6" x14ac:dyDescent="0.25">
      <c r="A400">
        <v>2034</v>
      </c>
      <c r="B400" t="s">
        <v>187</v>
      </c>
      <c r="C400" t="s">
        <v>16</v>
      </c>
      <c r="D400" s="10">
        <v>3.3771489999999999E-3</v>
      </c>
      <c r="E400" t="s">
        <v>173</v>
      </c>
      <c r="F400">
        <v>3.3771490000000003E-3</v>
      </c>
    </row>
    <row r="401" spans="1:6" x14ac:dyDescent="0.25">
      <c r="A401">
        <v>2035</v>
      </c>
      <c r="B401" t="s">
        <v>187</v>
      </c>
      <c r="C401" t="s">
        <v>16</v>
      </c>
      <c r="D401" s="10">
        <v>3.1224180000000001E-3</v>
      </c>
      <c r="E401" t="s">
        <v>173</v>
      </c>
      <c r="F401">
        <v>3.1224180000000001E-3</v>
      </c>
    </row>
    <row r="402" spans="1:6" x14ac:dyDescent="0.25">
      <c r="A402">
        <v>2036</v>
      </c>
      <c r="B402" t="s">
        <v>187</v>
      </c>
      <c r="C402" t="s">
        <v>16</v>
      </c>
      <c r="D402" s="10">
        <v>2.8840430000000002E-3</v>
      </c>
      <c r="E402" t="s">
        <v>173</v>
      </c>
      <c r="F402">
        <v>2.8840430000000002E-3</v>
      </c>
    </row>
    <row r="403" spans="1:6" x14ac:dyDescent="0.25">
      <c r="A403">
        <v>2037</v>
      </c>
      <c r="B403" t="s">
        <v>187</v>
      </c>
      <c r="C403" t="s">
        <v>16</v>
      </c>
      <c r="D403" s="10">
        <v>2.6779030000000001E-3</v>
      </c>
      <c r="E403" t="s">
        <v>173</v>
      </c>
      <c r="F403">
        <v>2.6779030000000001E-3</v>
      </c>
    </row>
    <row r="404" spans="1:6" x14ac:dyDescent="0.25">
      <c r="A404">
        <v>2038</v>
      </c>
      <c r="B404" t="s">
        <v>187</v>
      </c>
      <c r="C404" t="s">
        <v>16</v>
      </c>
      <c r="D404" s="10">
        <v>2.4891940000000001E-3</v>
      </c>
      <c r="E404" t="s">
        <v>173</v>
      </c>
      <c r="F404">
        <v>2.4891939999999997E-3</v>
      </c>
    </row>
    <row r="405" spans="1:6" x14ac:dyDescent="0.25">
      <c r="A405">
        <v>2039</v>
      </c>
      <c r="B405" t="s">
        <v>187</v>
      </c>
      <c r="C405" t="s">
        <v>16</v>
      </c>
      <c r="D405" s="10">
        <v>2.2915959999999999E-3</v>
      </c>
      <c r="E405" t="s">
        <v>173</v>
      </c>
      <c r="F405">
        <v>2.2915969999999998E-3</v>
      </c>
    </row>
    <row r="406" spans="1:6" x14ac:dyDescent="0.25">
      <c r="A406">
        <v>2040</v>
      </c>
      <c r="B406" t="s">
        <v>187</v>
      </c>
      <c r="C406" t="s">
        <v>16</v>
      </c>
      <c r="D406" s="10">
        <v>2.1289960000000002E-3</v>
      </c>
      <c r="E406" t="s">
        <v>173</v>
      </c>
      <c r="F406">
        <v>2.1289959999999998E-3</v>
      </c>
    </row>
    <row r="407" spans="1:6" x14ac:dyDescent="0.25">
      <c r="A407">
        <v>2041</v>
      </c>
      <c r="B407" t="s">
        <v>187</v>
      </c>
      <c r="C407" t="s">
        <v>16</v>
      </c>
      <c r="D407" s="10">
        <v>1.984043E-3</v>
      </c>
      <c r="E407" t="s">
        <v>173</v>
      </c>
      <c r="F407">
        <v>1.984043E-3</v>
      </c>
    </row>
    <row r="408" spans="1:6" x14ac:dyDescent="0.25">
      <c r="A408">
        <v>2042</v>
      </c>
      <c r="B408" t="s">
        <v>187</v>
      </c>
      <c r="C408" t="s">
        <v>16</v>
      </c>
      <c r="D408" s="10">
        <v>1.8505069999999999E-3</v>
      </c>
      <c r="E408" t="s">
        <v>173</v>
      </c>
      <c r="F408">
        <v>1.8505069999999999E-3</v>
      </c>
    </row>
    <row r="409" spans="1:6" x14ac:dyDescent="0.25">
      <c r="A409">
        <v>2043</v>
      </c>
      <c r="B409" t="s">
        <v>187</v>
      </c>
      <c r="C409" t="s">
        <v>16</v>
      </c>
      <c r="D409" s="10">
        <v>1.727323E-3</v>
      </c>
      <c r="E409" t="s">
        <v>173</v>
      </c>
      <c r="F409">
        <v>1.727323E-3</v>
      </c>
    </row>
    <row r="410" spans="1:6" x14ac:dyDescent="0.25">
      <c r="A410">
        <v>2044</v>
      </c>
      <c r="B410" t="s">
        <v>187</v>
      </c>
      <c r="C410" t="s">
        <v>16</v>
      </c>
      <c r="D410" s="10">
        <v>1.613548E-3</v>
      </c>
      <c r="E410" t="s">
        <v>173</v>
      </c>
      <c r="F410">
        <v>1.613548E-3</v>
      </c>
    </row>
    <row r="411" spans="1:6" x14ac:dyDescent="0.25">
      <c r="A411">
        <v>2045</v>
      </c>
      <c r="B411" t="s">
        <v>187</v>
      </c>
      <c r="C411" t="s">
        <v>16</v>
      </c>
      <c r="D411" s="10">
        <v>1.508342E-3</v>
      </c>
      <c r="E411" t="s">
        <v>173</v>
      </c>
      <c r="F411">
        <v>1.5083430000000001E-3</v>
      </c>
    </row>
    <row r="412" spans="1:6" x14ac:dyDescent="0.25">
      <c r="A412">
        <v>2046</v>
      </c>
      <c r="B412" t="s">
        <v>187</v>
      </c>
      <c r="C412" t="s">
        <v>16</v>
      </c>
      <c r="D412" s="10">
        <v>1.410955E-3</v>
      </c>
      <c r="E412" t="s">
        <v>173</v>
      </c>
      <c r="F412">
        <v>1.410955E-3</v>
      </c>
    </row>
    <row r="413" spans="1:6" x14ac:dyDescent="0.25">
      <c r="A413">
        <v>2047</v>
      </c>
      <c r="B413" t="s">
        <v>187</v>
      </c>
      <c r="C413" t="s">
        <v>16</v>
      </c>
      <c r="D413" s="10">
        <v>1.3207150000000001E-3</v>
      </c>
      <c r="E413" t="s">
        <v>173</v>
      </c>
      <c r="F413">
        <v>1.320714E-3</v>
      </c>
    </row>
    <row r="414" spans="1:6" x14ac:dyDescent="0.25">
      <c r="A414">
        <v>2048</v>
      </c>
      <c r="B414" t="s">
        <v>187</v>
      </c>
      <c r="C414" t="s">
        <v>16</v>
      </c>
      <c r="D414" s="10">
        <v>1.2370149999999999E-3</v>
      </c>
      <c r="E414" t="s">
        <v>173</v>
      </c>
      <c r="F414">
        <v>1.237014E-3</v>
      </c>
    </row>
    <row r="415" spans="1:6" x14ac:dyDescent="0.25">
      <c r="A415">
        <v>2049</v>
      </c>
      <c r="B415" t="s">
        <v>187</v>
      </c>
      <c r="C415" t="s">
        <v>16</v>
      </c>
      <c r="D415" s="10">
        <v>1.159312E-3</v>
      </c>
      <c r="E415" t="s">
        <v>173</v>
      </c>
      <c r="F415">
        <v>1.1593119999999998E-3</v>
      </c>
    </row>
    <row r="416" spans="1:6" x14ac:dyDescent="0.25">
      <c r="A416">
        <v>2050</v>
      </c>
      <c r="B416" t="s">
        <v>187</v>
      </c>
      <c r="C416" t="s">
        <v>16</v>
      </c>
      <c r="D416" s="10">
        <v>1.0871139999999999E-3</v>
      </c>
      <c r="E416" t="s">
        <v>173</v>
      </c>
      <c r="F416">
        <v>1.0871139999999999E-3</v>
      </c>
    </row>
    <row r="417" spans="1:6" x14ac:dyDescent="0.25">
      <c r="A417">
        <v>2010</v>
      </c>
      <c r="B417" t="s">
        <v>187</v>
      </c>
      <c r="C417" t="s">
        <v>17</v>
      </c>
      <c r="D417" s="10">
        <v>2.1793608999999999E-2</v>
      </c>
      <c r="E417" t="s">
        <v>173</v>
      </c>
      <c r="F417">
        <v>2.1793608999999999E-2</v>
      </c>
    </row>
    <row r="418" spans="1:6" x14ac:dyDescent="0.25">
      <c r="A418">
        <v>2011</v>
      </c>
      <c r="B418" t="s">
        <v>187</v>
      </c>
      <c r="C418" t="s">
        <v>17</v>
      </c>
      <c r="D418" s="10">
        <v>2.0363498000000001E-2</v>
      </c>
      <c r="E418" t="s">
        <v>173</v>
      </c>
      <c r="F418">
        <v>2.0363498000000001E-2</v>
      </c>
    </row>
    <row r="419" spans="1:6" x14ac:dyDescent="0.25">
      <c r="A419">
        <v>2012</v>
      </c>
      <c r="B419" t="s">
        <v>187</v>
      </c>
      <c r="C419" t="s">
        <v>17</v>
      </c>
      <c r="D419" s="10">
        <v>2.0918342999999999E-2</v>
      </c>
      <c r="E419" t="s">
        <v>173</v>
      </c>
      <c r="F419">
        <v>2.0918342999999999E-2</v>
      </c>
    </row>
    <row r="420" spans="1:6" x14ac:dyDescent="0.25">
      <c r="A420">
        <v>2013</v>
      </c>
      <c r="B420" t="s">
        <v>187</v>
      </c>
      <c r="C420" t="s">
        <v>17</v>
      </c>
      <c r="D420" s="10">
        <v>1.9647244000000001E-2</v>
      </c>
      <c r="E420" t="s">
        <v>173</v>
      </c>
      <c r="F420">
        <v>1.9647244000000001E-2</v>
      </c>
    </row>
    <row r="421" spans="1:6" x14ac:dyDescent="0.25">
      <c r="A421">
        <v>2014</v>
      </c>
      <c r="B421" t="s">
        <v>187</v>
      </c>
      <c r="C421" t="s">
        <v>17</v>
      </c>
      <c r="D421" s="10">
        <v>2.1466610000000001E-2</v>
      </c>
      <c r="E421" t="s">
        <v>173</v>
      </c>
      <c r="F421">
        <v>2.1466608999999998E-2</v>
      </c>
    </row>
    <row r="422" spans="1:6" x14ac:dyDescent="0.25">
      <c r="A422">
        <v>2015</v>
      </c>
      <c r="B422" t="s">
        <v>187</v>
      </c>
      <c r="C422" t="s">
        <v>17</v>
      </c>
      <c r="D422" s="10">
        <v>2.1237804999999998E-2</v>
      </c>
      <c r="E422" t="s">
        <v>173</v>
      </c>
      <c r="F422">
        <v>2.1237805999999998E-2</v>
      </c>
    </row>
    <row r="423" spans="1:6" x14ac:dyDescent="0.25">
      <c r="A423">
        <v>2016</v>
      </c>
      <c r="B423" t="s">
        <v>187</v>
      </c>
      <c r="C423" t="s">
        <v>17</v>
      </c>
      <c r="D423" s="10">
        <v>2.3236166999999999E-2</v>
      </c>
      <c r="E423" t="s">
        <v>173</v>
      </c>
      <c r="F423">
        <v>2.3236166999999999E-2</v>
      </c>
    </row>
    <row r="424" spans="1:6" x14ac:dyDescent="0.25">
      <c r="A424">
        <v>2017</v>
      </c>
      <c r="B424" t="s">
        <v>187</v>
      </c>
      <c r="C424" t="s">
        <v>17</v>
      </c>
      <c r="D424" s="10">
        <v>2.1250113000000001E-2</v>
      </c>
      <c r="E424" t="s">
        <v>173</v>
      </c>
      <c r="F424">
        <v>2.1250112999999998E-2</v>
      </c>
    </row>
    <row r="425" spans="1:6" x14ac:dyDescent="0.25">
      <c r="A425">
        <v>2018</v>
      </c>
      <c r="B425" t="s">
        <v>187</v>
      </c>
      <c r="C425" t="s">
        <v>17</v>
      </c>
      <c r="D425" s="10">
        <v>2.0739614E-2</v>
      </c>
      <c r="E425" t="s">
        <v>173</v>
      </c>
      <c r="F425">
        <v>2.0739612999999997E-2</v>
      </c>
    </row>
    <row r="426" spans="1:6" x14ac:dyDescent="0.25">
      <c r="A426">
        <v>2019</v>
      </c>
      <c r="B426" t="s">
        <v>187</v>
      </c>
      <c r="C426" t="s">
        <v>17</v>
      </c>
      <c r="D426" s="10">
        <v>1.6125008999999999E-2</v>
      </c>
      <c r="E426" t="s">
        <v>173</v>
      </c>
      <c r="F426">
        <v>1.6125009999999999E-2</v>
      </c>
    </row>
    <row r="427" spans="1:6" x14ac:dyDescent="0.25">
      <c r="A427">
        <v>2020</v>
      </c>
      <c r="B427" t="s">
        <v>187</v>
      </c>
      <c r="C427" t="s">
        <v>17</v>
      </c>
      <c r="D427" s="10">
        <v>1.3584083E-2</v>
      </c>
      <c r="E427" t="s">
        <v>173</v>
      </c>
      <c r="F427">
        <v>1.3584083E-2</v>
      </c>
    </row>
    <row r="428" spans="1:6" x14ac:dyDescent="0.25">
      <c r="A428">
        <v>2021</v>
      </c>
      <c r="B428" t="s">
        <v>187</v>
      </c>
      <c r="C428" t="s">
        <v>17</v>
      </c>
      <c r="D428" s="10">
        <v>1.1664769E-2</v>
      </c>
      <c r="E428" t="s">
        <v>173</v>
      </c>
      <c r="F428">
        <v>1.1664769E-2</v>
      </c>
    </row>
    <row r="429" spans="1:6" x14ac:dyDescent="0.25">
      <c r="A429">
        <v>2022</v>
      </c>
      <c r="B429" t="s">
        <v>187</v>
      </c>
      <c r="C429" t="s">
        <v>17</v>
      </c>
      <c r="D429" s="10">
        <v>1.1437065E-2</v>
      </c>
      <c r="E429" t="s">
        <v>173</v>
      </c>
      <c r="F429">
        <v>1.1437065E-2</v>
      </c>
    </row>
    <row r="430" spans="1:6" x14ac:dyDescent="0.25">
      <c r="A430">
        <v>2023</v>
      </c>
      <c r="B430" t="s">
        <v>187</v>
      </c>
      <c r="C430" t="s">
        <v>17</v>
      </c>
      <c r="D430" s="10">
        <v>1.0039329E-2</v>
      </c>
      <c r="E430" t="s">
        <v>173</v>
      </c>
      <c r="F430">
        <v>1.0039329999999999E-2</v>
      </c>
    </row>
    <row r="431" spans="1:6" x14ac:dyDescent="0.25">
      <c r="A431">
        <v>2024</v>
      </c>
      <c r="B431" t="s">
        <v>187</v>
      </c>
      <c r="C431" t="s">
        <v>17</v>
      </c>
      <c r="D431" s="10">
        <v>8.6278870000000008E-3</v>
      </c>
      <c r="E431" t="s">
        <v>173</v>
      </c>
      <c r="F431">
        <v>8.627886999999999E-3</v>
      </c>
    </row>
    <row r="432" spans="1:6" x14ac:dyDescent="0.25">
      <c r="A432">
        <v>2025</v>
      </c>
      <c r="B432" t="s">
        <v>187</v>
      </c>
      <c r="C432" t="s">
        <v>17</v>
      </c>
      <c r="D432" s="10">
        <v>7.4967740000000003E-3</v>
      </c>
      <c r="E432" t="s">
        <v>173</v>
      </c>
      <c r="F432">
        <v>7.4967740000000003E-3</v>
      </c>
    </row>
    <row r="433" spans="1:6" x14ac:dyDescent="0.25">
      <c r="A433">
        <v>2026</v>
      </c>
      <c r="B433" t="s">
        <v>187</v>
      </c>
      <c r="C433" t="s">
        <v>17</v>
      </c>
      <c r="D433" s="10">
        <v>6.6616749999999997E-3</v>
      </c>
      <c r="E433" t="s">
        <v>173</v>
      </c>
      <c r="F433">
        <v>6.6616749999999997E-3</v>
      </c>
    </row>
    <row r="434" spans="1:6" x14ac:dyDescent="0.25">
      <c r="A434">
        <v>2027</v>
      </c>
      <c r="B434" t="s">
        <v>187</v>
      </c>
      <c r="C434" t="s">
        <v>17</v>
      </c>
      <c r="D434" s="10">
        <v>6.0437659999999999E-3</v>
      </c>
      <c r="E434" t="s">
        <v>173</v>
      </c>
      <c r="F434">
        <v>6.0437659999999999E-3</v>
      </c>
    </row>
    <row r="435" spans="1:6" x14ac:dyDescent="0.25">
      <c r="A435">
        <v>2028</v>
      </c>
      <c r="B435" t="s">
        <v>187</v>
      </c>
      <c r="C435" t="s">
        <v>17</v>
      </c>
      <c r="D435" s="10">
        <v>5.5269330000000004E-3</v>
      </c>
      <c r="E435" t="s">
        <v>173</v>
      </c>
      <c r="F435">
        <v>5.5269329999999995E-3</v>
      </c>
    </row>
    <row r="436" spans="1:6" x14ac:dyDescent="0.25">
      <c r="A436">
        <v>2029</v>
      </c>
      <c r="B436" t="s">
        <v>187</v>
      </c>
      <c r="C436" t="s">
        <v>17</v>
      </c>
      <c r="D436" s="10">
        <v>5.0665839999999998E-3</v>
      </c>
      <c r="E436" t="s">
        <v>173</v>
      </c>
      <c r="F436">
        <v>5.0665839999999998E-3</v>
      </c>
    </row>
    <row r="437" spans="1:6" x14ac:dyDescent="0.25">
      <c r="A437">
        <v>2030</v>
      </c>
      <c r="B437" t="s">
        <v>187</v>
      </c>
      <c r="C437" t="s">
        <v>17</v>
      </c>
      <c r="D437" s="10">
        <v>4.6548029999999999E-3</v>
      </c>
      <c r="E437" t="s">
        <v>173</v>
      </c>
      <c r="F437">
        <v>4.6548029999999999E-3</v>
      </c>
    </row>
    <row r="438" spans="1:6" x14ac:dyDescent="0.25">
      <c r="A438">
        <v>2031</v>
      </c>
      <c r="B438" t="s">
        <v>187</v>
      </c>
      <c r="C438" t="s">
        <v>17</v>
      </c>
      <c r="D438" s="10">
        <v>4.2850220000000003E-3</v>
      </c>
      <c r="E438" t="s">
        <v>173</v>
      </c>
      <c r="F438">
        <v>4.2850219999999994E-3</v>
      </c>
    </row>
    <row r="439" spans="1:6" x14ac:dyDescent="0.25">
      <c r="A439">
        <v>2032</v>
      </c>
      <c r="B439" t="s">
        <v>187</v>
      </c>
      <c r="C439" t="s">
        <v>17</v>
      </c>
      <c r="D439" s="10">
        <v>3.951764E-3</v>
      </c>
      <c r="E439" t="s">
        <v>173</v>
      </c>
      <c r="F439">
        <v>3.951764E-3</v>
      </c>
    </row>
    <row r="440" spans="1:6" x14ac:dyDescent="0.25">
      <c r="A440">
        <v>2033</v>
      </c>
      <c r="B440" t="s">
        <v>187</v>
      </c>
      <c r="C440" t="s">
        <v>17</v>
      </c>
      <c r="D440" s="10">
        <v>3.6504319999999999E-3</v>
      </c>
      <c r="E440" t="s">
        <v>173</v>
      </c>
      <c r="F440">
        <v>3.6504319999999999E-3</v>
      </c>
    </row>
    <row r="441" spans="1:6" x14ac:dyDescent="0.25">
      <c r="A441">
        <v>2034</v>
      </c>
      <c r="B441" t="s">
        <v>187</v>
      </c>
      <c r="C441" t="s">
        <v>17</v>
      </c>
      <c r="D441" s="10">
        <v>3.3771489999999999E-3</v>
      </c>
      <c r="E441" t="s">
        <v>173</v>
      </c>
      <c r="F441">
        <v>3.3771490000000003E-3</v>
      </c>
    </row>
    <row r="442" spans="1:6" x14ac:dyDescent="0.25">
      <c r="A442">
        <v>2035</v>
      </c>
      <c r="B442" t="s">
        <v>187</v>
      </c>
      <c r="C442" t="s">
        <v>17</v>
      </c>
      <c r="D442" s="10">
        <v>3.1224180000000001E-3</v>
      </c>
      <c r="E442" t="s">
        <v>173</v>
      </c>
      <c r="F442">
        <v>3.1224180000000001E-3</v>
      </c>
    </row>
    <row r="443" spans="1:6" x14ac:dyDescent="0.25">
      <c r="A443">
        <v>2036</v>
      </c>
      <c r="B443" t="s">
        <v>187</v>
      </c>
      <c r="C443" t="s">
        <v>17</v>
      </c>
      <c r="D443" s="10">
        <v>2.8840430000000002E-3</v>
      </c>
      <c r="E443" t="s">
        <v>173</v>
      </c>
      <c r="F443">
        <v>2.8840430000000002E-3</v>
      </c>
    </row>
    <row r="444" spans="1:6" x14ac:dyDescent="0.25">
      <c r="A444">
        <v>2037</v>
      </c>
      <c r="B444" t="s">
        <v>187</v>
      </c>
      <c r="C444" t="s">
        <v>17</v>
      </c>
      <c r="D444" s="10">
        <v>2.6779030000000001E-3</v>
      </c>
      <c r="E444" t="s">
        <v>173</v>
      </c>
      <c r="F444">
        <v>2.6779030000000001E-3</v>
      </c>
    </row>
    <row r="445" spans="1:6" x14ac:dyDescent="0.25">
      <c r="A445">
        <v>2038</v>
      </c>
      <c r="B445" t="s">
        <v>187</v>
      </c>
      <c r="C445" t="s">
        <v>17</v>
      </c>
      <c r="D445" s="10">
        <v>2.4891940000000001E-3</v>
      </c>
      <c r="E445" t="s">
        <v>173</v>
      </c>
      <c r="F445">
        <v>2.4891939999999997E-3</v>
      </c>
    </row>
    <row r="446" spans="1:6" x14ac:dyDescent="0.25">
      <c r="A446">
        <v>2039</v>
      </c>
      <c r="B446" t="s">
        <v>187</v>
      </c>
      <c r="C446" t="s">
        <v>17</v>
      </c>
      <c r="D446" s="10">
        <v>2.2915959999999999E-3</v>
      </c>
      <c r="E446" t="s">
        <v>173</v>
      </c>
      <c r="F446">
        <v>2.2915969999999998E-3</v>
      </c>
    </row>
    <row r="447" spans="1:6" x14ac:dyDescent="0.25">
      <c r="A447">
        <v>2040</v>
      </c>
      <c r="B447" t="s">
        <v>187</v>
      </c>
      <c r="C447" t="s">
        <v>17</v>
      </c>
      <c r="D447" s="10">
        <v>2.1289960000000002E-3</v>
      </c>
      <c r="E447" t="s">
        <v>173</v>
      </c>
      <c r="F447">
        <v>2.1289959999999998E-3</v>
      </c>
    </row>
    <row r="448" spans="1:6" x14ac:dyDescent="0.25">
      <c r="A448">
        <v>2041</v>
      </c>
      <c r="B448" t="s">
        <v>187</v>
      </c>
      <c r="C448" t="s">
        <v>17</v>
      </c>
      <c r="D448" s="10">
        <v>1.984043E-3</v>
      </c>
      <c r="E448" t="s">
        <v>173</v>
      </c>
      <c r="F448">
        <v>1.984043E-3</v>
      </c>
    </row>
    <row r="449" spans="1:6" x14ac:dyDescent="0.25">
      <c r="A449">
        <v>2042</v>
      </c>
      <c r="B449" t="s">
        <v>187</v>
      </c>
      <c r="C449" t="s">
        <v>17</v>
      </c>
      <c r="D449" s="10">
        <v>1.8505069999999999E-3</v>
      </c>
      <c r="E449" t="s">
        <v>173</v>
      </c>
      <c r="F449">
        <v>1.8505069999999999E-3</v>
      </c>
    </row>
    <row r="450" spans="1:6" x14ac:dyDescent="0.25">
      <c r="A450">
        <v>2043</v>
      </c>
      <c r="B450" t="s">
        <v>187</v>
      </c>
      <c r="C450" t="s">
        <v>17</v>
      </c>
      <c r="D450" s="10">
        <v>1.727323E-3</v>
      </c>
      <c r="E450" t="s">
        <v>173</v>
      </c>
      <c r="F450">
        <v>1.727323E-3</v>
      </c>
    </row>
    <row r="451" spans="1:6" x14ac:dyDescent="0.25">
      <c r="A451">
        <v>2044</v>
      </c>
      <c r="B451" t="s">
        <v>187</v>
      </c>
      <c r="C451" t="s">
        <v>17</v>
      </c>
      <c r="D451" s="10">
        <v>1.613548E-3</v>
      </c>
      <c r="E451" t="s">
        <v>173</v>
      </c>
      <c r="F451">
        <v>1.613548E-3</v>
      </c>
    </row>
    <row r="452" spans="1:6" x14ac:dyDescent="0.25">
      <c r="A452">
        <v>2045</v>
      </c>
      <c r="B452" t="s">
        <v>187</v>
      </c>
      <c r="C452" t="s">
        <v>17</v>
      </c>
      <c r="D452" s="10">
        <v>1.508342E-3</v>
      </c>
      <c r="E452" t="s">
        <v>173</v>
      </c>
      <c r="F452">
        <v>1.5083430000000001E-3</v>
      </c>
    </row>
    <row r="453" spans="1:6" x14ac:dyDescent="0.25">
      <c r="A453">
        <v>2046</v>
      </c>
      <c r="B453" t="s">
        <v>187</v>
      </c>
      <c r="C453" t="s">
        <v>17</v>
      </c>
      <c r="D453" s="10">
        <v>1.410955E-3</v>
      </c>
      <c r="E453" t="s">
        <v>173</v>
      </c>
      <c r="F453">
        <v>1.410955E-3</v>
      </c>
    </row>
    <row r="454" spans="1:6" x14ac:dyDescent="0.25">
      <c r="A454">
        <v>2047</v>
      </c>
      <c r="B454" t="s">
        <v>187</v>
      </c>
      <c r="C454" t="s">
        <v>17</v>
      </c>
      <c r="D454" s="10">
        <v>1.3207150000000001E-3</v>
      </c>
      <c r="E454" t="s">
        <v>173</v>
      </c>
      <c r="F454">
        <v>1.320714E-3</v>
      </c>
    </row>
    <row r="455" spans="1:6" x14ac:dyDescent="0.25">
      <c r="A455">
        <v>2048</v>
      </c>
      <c r="B455" t="s">
        <v>187</v>
      </c>
      <c r="C455" t="s">
        <v>17</v>
      </c>
      <c r="D455" s="10">
        <v>1.2370149999999999E-3</v>
      </c>
      <c r="E455" t="s">
        <v>173</v>
      </c>
      <c r="F455">
        <v>1.237014E-3</v>
      </c>
    </row>
    <row r="456" spans="1:6" x14ac:dyDescent="0.25">
      <c r="A456">
        <v>2049</v>
      </c>
      <c r="B456" t="s">
        <v>187</v>
      </c>
      <c r="C456" t="s">
        <v>17</v>
      </c>
      <c r="D456" s="10">
        <v>1.159312E-3</v>
      </c>
      <c r="E456" t="s">
        <v>173</v>
      </c>
      <c r="F456">
        <v>1.1593119999999998E-3</v>
      </c>
    </row>
    <row r="457" spans="1:6" x14ac:dyDescent="0.25">
      <c r="A457">
        <v>2050</v>
      </c>
      <c r="B457" t="s">
        <v>187</v>
      </c>
      <c r="C457" t="s">
        <v>17</v>
      </c>
      <c r="D457" s="10">
        <v>1.0871139999999999E-3</v>
      </c>
      <c r="E457" t="s">
        <v>173</v>
      </c>
      <c r="F457">
        <v>1.0871139999999999E-3</v>
      </c>
    </row>
    <row r="458" spans="1:6" x14ac:dyDescent="0.25">
      <c r="A458">
        <v>2010</v>
      </c>
      <c r="B458" t="s">
        <v>187</v>
      </c>
      <c r="C458" t="s">
        <v>9</v>
      </c>
      <c r="D458" s="10">
        <v>2.1793608999999999E-2</v>
      </c>
      <c r="E458" t="s">
        <v>173</v>
      </c>
      <c r="F458">
        <v>2.1793608999999999E-2</v>
      </c>
    </row>
    <row r="459" spans="1:6" x14ac:dyDescent="0.25">
      <c r="A459">
        <v>2011</v>
      </c>
      <c r="B459" t="s">
        <v>187</v>
      </c>
      <c r="C459" t="s">
        <v>9</v>
      </c>
      <c r="D459" s="10">
        <v>2.0363498000000001E-2</v>
      </c>
      <c r="E459" t="s">
        <v>173</v>
      </c>
      <c r="F459">
        <v>2.0363498000000001E-2</v>
      </c>
    </row>
    <row r="460" spans="1:6" x14ac:dyDescent="0.25">
      <c r="A460">
        <v>2012</v>
      </c>
      <c r="B460" t="s">
        <v>187</v>
      </c>
      <c r="C460" t="s">
        <v>9</v>
      </c>
      <c r="D460" s="10">
        <v>2.0918342999999999E-2</v>
      </c>
      <c r="E460" t="s">
        <v>173</v>
      </c>
      <c r="F460">
        <v>2.0918342999999999E-2</v>
      </c>
    </row>
    <row r="461" spans="1:6" x14ac:dyDescent="0.25">
      <c r="A461">
        <v>2013</v>
      </c>
      <c r="B461" t="s">
        <v>187</v>
      </c>
      <c r="C461" t="s">
        <v>9</v>
      </c>
      <c r="D461" s="10">
        <v>1.9647244000000001E-2</v>
      </c>
      <c r="E461" t="s">
        <v>173</v>
      </c>
      <c r="F461">
        <v>1.9647244000000001E-2</v>
      </c>
    </row>
    <row r="462" spans="1:6" x14ac:dyDescent="0.25">
      <c r="A462">
        <v>2014</v>
      </c>
      <c r="B462" t="s">
        <v>187</v>
      </c>
      <c r="C462" t="s">
        <v>9</v>
      </c>
      <c r="D462" s="10">
        <v>2.1466610000000001E-2</v>
      </c>
      <c r="E462" t="s">
        <v>173</v>
      </c>
      <c r="F462">
        <v>2.1466608999999998E-2</v>
      </c>
    </row>
    <row r="463" spans="1:6" x14ac:dyDescent="0.25">
      <c r="A463">
        <v>2015</v>
      </c>
      <c r="B463" t="s">
        <v>187</v>
      </c>
      <c r="C463" t="s">
        <v>9</v>
      </c>
      <c r="D463" s="10">
        <v>2.1237804999999998E-2</v>
      </c>
      <c r="E463" t="s">
        <v>173</v>
      </c>
      <c r="F463">
        <v>2.1237805999999998E-2</v>
      </c>
    </row>
    <row r="464" spans="1:6" x14ac:dyDescent="0.25">
      <c r="A464">
        <v>2016</v>
      </c>
      <c r="B464" t="s">
        <v>187</v>
      </c>
      <c r="C464" t="s">
        <v>9</v>
      </c>
      <c r="D464" s="10">
        <v>2.3236166999999999E-2</v>
      </c>
      <c r="E464" t="s">
        <v>173</v>
      </c>
      <c r="F464">
        <v>2.3236166999999999E-2</v>
      </c>
    </row>
    <row r="465" spans="1:6" x14ac:dyDescent="0.25">
      <c r="A465">
        <v>2017</v>
      </c>
      <c r="B465" t="s">
        <v>187</v>
      </c>
      <c r="C465" t="s">
        <v>9</v>
      </c>
      <c r="D465" s="10">
        <v>2.1250113000000001E-2</v>
      </c>
      <c r="E465" t="s">
        <v>173</v>
      </c>
      <c r="F465">
        <v>2.1250112999999998E-2</v>
      </c>
    </row>
    <row r="466" spans="1:6" x14ac:dyDescent="0.25">
      <c r="A466">
        <v>2018</v>
      </c>
      <c r="B466" t="s">
        <v>187</v>
      </c>
      <c r="C466" t="s">
        <v>9</v>
      </c>
      <c r="D466" s="10">
        <v>2.0739614E-2</v>
      </c>
      <c r="E466" t="s">
        <v>173</v>
      </c>
      <c r="F466">
        <v>2.0739612999999997E-2</v>
      </c>
    </row>
    <row r="467" spans="1:6" x14ac:dyDescent="0.25">
      <c r="A467">
        <v>2019</v>
      </c>
      <c r="B467" t="s">
        <v>187</v>
      </c>
      <c r="C467" t="s">
        <v>9</v>
      </c>
      <c r="D467" s="10">
        <v>1.6125008999999999E-2</v>
      </c>
      <c r="E467" t="s">
        <v>173</v>
      </c>
      <c r="F467">
        <v>1.6125009999999999E-2</v>
      </c>
    </row>
    <row r="468" spans="1:6" x14ac:dyDescent="0.25">
      <c r="A468">
        <v>2020</v>
      </c>
      <c r="B468" t="s">
        <v>187</v>
      </c>
      <c r="C468" t="s">
        <v>9</v>
      </c>
      <c r="D468" s="10">
        <v>1.3584083E-2</v>
      </c>
      <c r="E468" t="s">
        <v>173</v>
      </c>
      <c r="F468">
        <v>1.3584083E-2</v>
      </c>
    </row>
    <row r="469" spans="1:6" x14ac:dyDescent="0.25">
      <c r="A469">
        <v>2021</v>
      </c>
      <c r="B469" t="s">
        <v>187</v>
      </c>
      <c r="C469" t="s">
        <v>9</v>
      </c>
      <c r="D469" s="10">
        <v>1.1664769E-2</v>
      </c>
      <c r="E469" t="s">
        <v>173</v>
      </c>
      <c r="F469">
        <v>1.1664769E-2</v>
      </c>
    </row>
    <row r="470" spans="1:6" x14ac:dyDescent="0.25">
      <c r="A470">
        <v>2022</v>
      </c>
      <c r="B470" t="s">
        <v>187</v>
      </c>
      <c r="C470" t="s">
        <v>9</v>
      </c>
      <c r="D470" s="10">
        <v>1.1437065E-2</v>
      </c>
      <c r="E470" t="s">
        <v>173</v>
      </c>
      <c r="F470">
        <v>1.1437065E-2</v>
      </c>
    </row>
    <row r="471" spans="1:6" x14ac:dyDescent="0.25">
      <c r="A471">
        <v>2023</v>
      </c>
      <c r="B471" t="s">
        <v>187</v>
      </c>
      <c r="C471" t="s">
        <v>9</v>
      </c>
      <c r="D471" s="10">
        <v>1.0039329E-2</v>
      </c>
      <c r="E471" t="s">
        <v>173</v>
      </c>
      <c r="F471">
        <v>1.0039329999999999E-2</v>
      </c>
    </row>
    <row r="472" spans="1:6" x14ac:dyDescent="0.25">
      <c r="A472">
        <v>2024</v>
      </c>
      <c r="B472" t="s">
        <v>187</v>
      </c>
      <c r="C472" t="s">
        <v>9</v>
      </c>
      <c r="D472" s="10">
        <v>8.6278870000000008E-3</v>
      </c>
      <c r="E472" t="s">
        <v>173</v>
      </c>
      <c r="F472">
        <v>8.627886999999999E-3</v>
      </c>
    </row>
    <row r="473" spans="1:6" x14ac:dyDescent="0.25">
      <c r="A473">
        <v>2025</v>
      </c>
      <c r="B473" t="s">
        <v>187</v>
      </c>
      <c r="C473" t="s">
        <v>9</v>
      </c>
      <c r="D473" s="10">
        <v>7.4967740000000003E-3</v>
      </c>
      <c r="E473" t="s">
        <v>173</v>
      </c>
      <c r="F473">
        <v>7.4967740000000003E-3</v>
      </c>
    </row>
    <row r="474" spans="1:6" x14ac:dyDescent="0.25">
      <c r="A474">
        <v>2026</v>
      </c>
      <c r="B474" t="s">
        <v>187</v>
      </c>
      <c r="C474" t="s">
        <v>9</v>
      </c>
      <c r="D474" s="10">
        <v>6.6616749999999997E-3</v>
      </c>
      <c r="E474" t="s">
        <v>173</v>
      </c>
      <c r="F474">
        <v>6.6616749999999997E-3</v>
      </c>
    </row>
    <row r="475" spans="1:6" x14ac:dyDescent="0.25">
      <c r="A475">
        <v>2027</v>
      </c>
      <c r="B475" t="s">
        <v>187</v>
      </c>
      <c r="C475" t="s">
        <v>9</v>
      </c>
      <c r="D475" s="10">
        <v>6.0437659999999999E-3</v>
      </c>
      <c r="E475" t="s">
        <v>173</v>
      </c>
      <c r="F475">
        <v>6.0437659999999999E-3</v>
      </c>
    </row>
    <row r="476" spans="1:6" x14ac:dyDescent="0.25">
      <c r="A476">
        <v>2028</v>
      </c>
      <c r="B476" t="s">
        <v>187</v>
      </c>
      <c r="C476" t="s">
        <v>9</v>
      </c>
      <c r="D476" s="10">
        <v>5.5269330000000004E-3</v>
      </c>
      <c r="E476" t="s">
        <v>173</v>
      </c>
      <c r="F476">
        <v>5.5269329999999995E-3</v>
      </c>
    </row>
    <row r="477" spans="1:6" x14ac:dyDescent="0.25">
      <c r="A477">
        <v>2029</v>
      </c>
      <c r="B477" t="s">
        <v>187</v>
      </c>
      <c r="C477" t="s">
        <v>9</v>
      </c>
      <c r="D477" s="10">
        <v>5.0665839999999998E-3</v>
      </c>
      <c r="E477" t="s">
        <v>173</v>
      </c>
      <c r="F477">
        <v>5.0665839999999998E-3</v>
      </c>
    </row>
    <row r="478" spans="1:6" x14ac:dyDescent="0.25">
      <c r="A478">
        <v>2030</v>
      </c>
      <c r="B478" t="s">
        <v>187</v>
      </c>
      <c r="C478" t="s">
        <v>9</v>
      </c>
      <c r="D478" s="10">
        <v>4.6548029999999999E-3</v>
      </c>
      <c r="E478" t="s">
        <v>173</v>
      </c>
      <c r="F478">
        <v>4.6548029999999999E-3</v>
      </c>
    </row>
    <row r="479" spans="1:6" x14ac:dyDescent="0.25">
      <c r="A479">
        <v>2031</v>
      </c>
      <c r="B479" t="s">
        <v>187</v>
      </c>
      <c r="C479" t="s">
        <v>9</v>
      </c>
      <c r="D479" s="10">
        <v>4.2850220000000003E-3</v>
      </c>
      <c r="E479" t="s">
        <v>173</v>
      </c>
      <c r="F479">
        <v>4.2850219999999994E-3</v>
      </c>
    </row>
    <row r="480" spans="1:6" x14ac:dyDescent="0.25">
      <c r="A480">
        <v>2032</v>
      </c>
      <c r="B480" t="s">
        <v>187</v>
      </c>
      <c r="C480" t="s">
        <v>9</v>
      </c>
      <c r="D480" s="10">
        <v>3.951764E-3</v>
      </c>
      <c r="E480" t="s">
        <v>173</v>
      </c>
      <c r="F480">
        <v>3.951764E-3</v>
      </c>
    </row>
    <row r="481" spans="1:6" x14ac:dyDescent="0.25">
      <c r="A481">
        <v>2033</v>
      </c>
      <c r="B481" t="s">
        <v>187</v>
      </c>
      <c r="C481" t="s">
        <v>9</v>
      </c>
      <c r="D481" s="10">
        <v>3.6504319999999999E-3</v>
      </c>
      <c r="E481" t="s">
        <v>173</v>
      </c>
      <c r="F481">
        <v>3.6504319999999999E-3</v>
      </c>
    </row>
    <row r="482" spans="1:6" x14ac:dyDescent="0.25">
      <c r="A482">
        <v>2034</v>
      </c>
      <c r="B482" t="s">
        <v>187</v>
      </c>
      <c r="C482" t="s">
        <v>9</v>
      </c>
      <c r="D482" s="10">
        <v>3.3771489999999999E-3</v>
      </c>
      <c r="E482" t="s">
        <v>173</v>
      </c>
      <c r="F482">
        <v>3.3771490000000003E-3</v>
      </c>
    </row>
    <row r="483" spans="1:6" x14ac:dyDescent="0.25">
      <c r="A483">
        <v>2035</v>
      </c>
      <c r="B483" t="s">
        <v>187</v>
      </c>
      <c r="C483" t="s">
        <v>9</v>
      </c>
      <c r="D483" s="10">
        <v>3.1224180000000001E-3</v>
      </c>
      <c r="E483" t="s">
        <v>173</v>
      </c>
      <c r="F483">
        <v>3.1224180000000001E-3</v>
      </c>
    </row>
    <row r="484" spans="1:6" x14ac:dyDescent="0.25">
      <c r="A484">
        <v>2036</v>
      </c>
      <c r="B484" t="s">
        <v>187</v>
      </c>
      <c r="C484" t="s">
        <v>9</v>
      </c>
      <c r="D484" s="10">
        <v>2.8840430000000002E-3</v>
      </c>
      <c r="E484" t="s">
        <v>173</v>
      </c>
      <c r="F484">
        <v>2.8840430000000002E-3</v>
      </c>
    </row>
    <row r="485" spans="1:6" x14ac:dyDescent="0.25">
      <c r="A485">
        <v>2037</v>
      </c>
      <c r="B485" t="s">
        <v>187</v>
      </c>
      <c r="C485" t="s">
        <v>9</v>
      </c>
      <c r="D485" s="10">
        <v>2.6779030000000001E-3</v>
      </c>
      <c r="E485" t="s">
        <v>173</v>
      </c>
      <c r="F485">
        <v>2.6779030000000001E-3</v>
      </c>
    </row>
    <row r="486" spans="1:6" x14ac:dyDescent="0.25">
      <c r="A486">
        <v>2038</v>
      </c>
      <c r="B486" t="s">
        <v>187</v>
      </c>
      <c r="C486" t="s">
        <v>9</v>
      </c>
      <c r="D486" s="10">
        <v>2.4891940000000001E-3</v>
      </c>
      <c r="E486" t="s">
        <v>173</v>
      </c>
      <c r="F486">
        <v>2.4891939999999997E-3</v>
      </c>
    </row>
    <row r="487" spans="1:6" x14ac:dyDescent="0.25">
      <c r="A487">
        <v>2039</v>
      </c>
      <c r="B487" t="s">
        <v>187</v>
      </c>
      <c r="C487" t="s">
        <v>9</v>
      </c>
      <c r="D487" s="10">
        <v>2.2915959999999999E-3</v>
      </c>
      <c r="E487" t="s">
        <v>173</v>
      </c>
      <c r="F487">
        <v>2.2915969999999998E-3</v>
      </c>
    </row>
    <row r="488" spans="1:6" x14ac:dyDescent="0.25">
      <c r="A488">
        <v>2040</v>
      </c>
      <c r="B488" t="s">
        <v>187</v>
      </c>
      <c r="C488" t="s">
        <v>9</v>
      </c>
      <c r="D488" s="10">
        <v>2.1289960000000002E-3</v>
      </c>
      <c r="E488" t="s">
        <v>173</v>
      </c>
      <c r="F488">
        <v>2.1289959999999998E-3</v>
      </c>
    </row>
    <row r="489" spans="1:6" x14ac:dyDescent="0.25">
      <c r="A489">
        <v>2041</v>
      </c>
      <c r="B489" t="s">
        <v>187</v>
      </c>
      <c r="C489" t="s">
        <v>9</v>
      </c>
      <c r="D489" s="10">
        <v>1.984043E-3</v>
      </c>
      <c r="E489" t="s">
        <v>173</v>
      </c>
      <c r="F489">
        <v>1.984043E-3</v>
      </c>
    </row>
    <row r="490" spans="1:6" x14ac:dyDescent="0.25">
      <c r="A490">
        <v>2042</v>
      </c>
      <c r="B490" t="s">
        <v>187</v>
      </c>
      <c r="C490" t="s">
        <v>9</v>
      </c>
      <c r="D490" s="10">
        <v>1.8505069999999999E-3</v>
      </c>
      <c r="E490" t="s">
        <v>173</v>
      </c>
      <c r="F490">
        <v>1.8505069999999999E-3</v>
      </c>
    </row>
    <row r="491" spans="1:6" x14ac:dyDescent="0.25">
      <c r="A491">
        <v>2043</v>
      </c>
      <c r="B491" t="s">
        <v>187</v>
      </c>
      <c r="C491" t="s">
        <v>9</v>
      </c>
      <c r="D491" s="10">
        <v>1.727323E-3</v>
      </c>
      <c r="E491" t="s">
        <v>173</v>
      </c>
      <c r="F491">
        <v>1.727323E-3</v>
      </c>
    </row>
    <row r="492" spans="1:6" x14ac:dyDescent="0.25">
      <c r="A492">
        <v>2044</v>
      </c>
      <c r="B492" t="s">
        <v>187</v>
      </c>
      <c r="C492" t="s">
        <v>9</v>
      </c>
      <c r="D492" s="10">
        <v>1.613548E-3</v>
      </c>
      <c r="E492" t="s">
        <v>173</v>
      </c>
      <c r="F492">
        <v>1.613548E-3</v>
      </c>
    </row>
    <row r="493" spans="1:6" x14ac:dyDescent="0.25">
      <c r="A493">
        <v>2045</v>
      </c>
      <c r="B493" t="s">
        <v>187</v>
      </c>
      <c r="C493" t="s">
        <v>9</v>
      </c>
      <c r="D493" s="10">
        <v>1.508342E-3</v>
      </c>
      <c r="E493" t="s">
        <v>173</v>
      </c>
      <c r="F493">
        <v>1.5083430000000001E-3</v>
      </c>
    </row>
    <row r="494" spans="1:6" x14ac:dyDescent="0.25">
      <c r="A494">
        <v>2046</v>
      </c>
      <c r="B494" t="s">
        <v>187</v>
      </c>
      <c r="C494" t="s">
        <v>9</v>
      </c>
      <c r="D494" s="10">
        <v>1.410955E-3</v>
      </c>
      <c r="E494" t="s">
        <v>173</v>
      </c>
      <c r="F494">
        <v>1.410955E-3</v>
      </c>
    </row>
    <row r="495" spans="1:6" x14ac:dyDescent="0.25">
      <c r="A495">
        <v>2047</v>
      </c>
      <c r="B495" t="s">
        <v>187</v>
      </c>
      <c r="C495" t="s">
        <v>9</v>
      </c>
      <c r="D495" s="10">
        <v>1.3207150000000001E-3</v>
      </c>
      <c r="E495" t="s">
        <v>173</v>
      </c>
      <c r="F495">
        <v>1.320714E-3</v>
      </c>
    </row>
    <row r="496" spans="1:6" x14ac:dyDescent="0.25">
      <c r="A496">
        <v>2048</v>
      </c>
      <c r="B496" t="s">
        <v>187</v>
      </c>
      <c r="C496" t="s">
        <v>9</v>
      </c>
      <c r="D496" s="10">
        <v>1.2370149999999999E-3</v>
      </c>
      <c r="E496" t="s">
        <v>173</v>
      </c>
      <c r="F496">
        <v>1.237014E-3</v>
      </c>
    </row>
    <row r="497" spans="1:6" x14ac:dyDescent="0.25">
      <c r="A497">
        <v>2049</v>
      </c>
      <c r="B497" t="s">
        <v>187</v>
      </c>
      <c r="C497" t="s">
        <v>9</v>
      </c>
      <c r="D497" s="10">
        <v>1.159312E-3</v>
      </c>
      <c r="E497" t="s">
        <v>173</v>
      </c>
      <c r="F497">
        <v>1.1593119999999998E-3</v>
      </c>
    </row>
    <row r="498" spans="1:6" x14ac:dyDescent="0.25">
      <c r="A498">
        <v>2050</v>
      </c>
      <c r="B498" t="s">
        <v>187</v>
      </c>
      <c r="C498" t="s">
        <v>9</v>
      </c>
      <c r="D498" s="10">
        <v>1.0871139999999999E-3</v>
      </c>
      <c r="E498" t="s">
        <v>173</v>
      </c>
      <c r="F498">
        <v>1.0871139999999999E-3</v>
      </c>
    </row>
    <row r="499" spans="1:6" x14ac:dyDescent="0.25">
      <c r="A499">
        <v>2010</v>
      </c>
      <c r="B499" t="s">
        <v>188</v>
      </c>
      <c r="C499" t="s">
        <v>16</v>
      </c>
      <c r="D499" s="10">
        <v>0</v>
      </c>
      <c r="E499" t="s">
        <v>173</v>
      </c>
      <c r="F499">
        <v>0</v>
      </c>
    </row>
    <row r="500" spans="1:6" x14ac:dyDescent="0.25">
      <c r="A500">
        <v>2011</v>
      </c>
      <c r="B500" t="s">
        <v>188</v>
      </c>
      <c r="C500" t="s">
        <v>16</v>
      </c>
      <c r="D500" s="10">
        <v>0</v>
      </c>
      <c r="E500" t="s">
        <v>173</v>
      </c>
      <c r="F500">
        <v>0</v>
      </c>
    </row>
    <row r="501" spans="1:6" x14ac:dyDescent="0.25">
      <c r="A501">
        <v>2012</v>
      </c>
      <c r="B501" t="s">
        <v>188</v>
      </c>
      <c r="C501" t="s">
        <v>16</v>
      </c>
      <c r="D501" s="10">
        <v>0</v>
      </c>
      <c r="E501" t="s">
        <v>173</v>
      </c>
      <c r="F501">
        <v>0</v>
      </c>
    </row>
    <row r="502" spans="1:6" x14ac:dyDescent="0.25">
      <c r="A502">
        <v>2013</v>
      </c>
      <c r="B502" t="s">
        <v>188</v>
      </c>
      <c r="C502" t="s">
        <v>16</v>
      </c>
      <c r="D502" s="10">
        <v>0</v>
      </c>
      <c r="E502" t="s">
        <v>173</v>
      </c>
      <c r="F502">
        <v>0</v>
      </c>
    </row>
    <row r="503" spans="1:6" x14ac:dyDescent="0.25">
      <c r="A503">
        <v>2014</v>
      </c>
      <c r="B503" t="s">
        <v>188</v>
      </c>
      <c r="C503" t="s">
        <v>16</v>
      </c>
      <c r="D503" s="10">
        <v>0</v>
      </c>
      <c r="E503" t="s">
        <v>173</v>
      </c>
      <c r="F503">
        <v>0</v>
      </c>
    </row>
    <row r="504" spans="1:6" x14ac:dyDescent="0.25">
      <c r="A504">
        <v>2015</v>
      </c>
      <c r="B504" t="s">
        <v>188</v>
      </c>
      <c r="C504" t="s">
        <v>16</v>
      </c>
      <c r="D504" s="10">
        <v>0</v>
      </c>
      <c r="E504" t="s">
        <v>173</v>
      </c>
      <c r="F504">
        <v>0</v>
      </c>
    </row>
    <row r="505" spans="1:6" x14ac:dyDescent="0.25">
      <c r="A505">
        <v>2016</v>
      </c>
      <c r="B505" t="s">
        <v>188</v>
      </c>
      <c r="C505" t="s">
        <v>16</v>
      </c>
      <c r="D505" s="10">
        <v>0</v>
      </c>
      <c r="E505" t="s">
        <v>173</v>
      </c>
      <c r="F505">
        <v>0</v>
      </c>
    </row>
    <row r="506" spans="1:6" x14ac:dyDescent="0.25">
      <c r="A506">
        <v>2017</v>
      </c>
      <c r="B506" t="s">
        <v>188</v>
      </c>
      <c r="C506" t="s">
        <v>16</v>
      </c>
      <c r="D506" s="10">
        <v>0</v>
      </c>
      <c r="E506" t="s">
        <v>173</v>
      </c>
      <c r="F506">
        <v>0</v>
      </c>
    </row>
    <row r="507" spans="1:6" x14ac:dyDescent="0.25">
      <c r="A507">
        <v>2018</v>
      </c>
      <c r="B507" t="s">
        <v>188</v>
      </c>
      <c r="C507" t="s">
        <v>16</v>
      </c>
      <c r="D507" s="10">
        <v>0</v>
      </c>
      <c r="E507" t="s">
        <v>173</v>
      </c>
      <c r="F507">
        <v>0</v>
      </c>
    </row>
    <row r="508" spans="1:6" x14ac:dyDescent="0.25">
      <c r="A508">
        <v>2019</v>
      </c>
      <c r="B508" t="s">
        <v>188</v>
      </c>
      <c r="C508" t="s">
        <v>16</v>
      </c>
      <c r="D508" s="10">
        <v>0</v>
      </c>
      <c r="E508" t="s">
        <v>173</v>
      </c>
      <c r="F508">
        <v>0</v>
      </c>
    </row>
    <row r="509" spans="1:6" x14ac:dyDescent="0.25">
      <c r="A509">
        <v>2020</v>
      </c>
      <c r="B509" t="s">
        <v>188</v>
      </c>
      <c r="C509" t="s">
        <v>16</v>
      </c>
      <c r="D509" s="10">
        <v>0</v>
      </c>
      <c r="E509" t="s">
        <v>173</v>
      </c>
      <c r="F509">
        <v>0</v>
      </c>
    </row>
    <row r="510" spans="1:6" x14ac:dyDescent="0.25">
      <c r="A510">
        <v>2021</v>
      </c>
      <c r="B510" t="s">
        <v>188</v>
      </c>
      <c r="C510" t="s">
        <v>16</v>
      </c>
      <c r="D510" s="10">
        <v>0</v>
      </c>
      <c r="E510" t="s">
        <v>173</v>
      </c>
      <c r="F510">
        <v>0</v>
      </c>
    </row>
    <row r="511" spans="1:6" x14ac:dyDescent="0.25">
      <c r="A511">
        <v>2022</v>
      </c>
      <c r="B511" t="s">
        <v>188</v>
      </c>
      <c r="C511" t="s">
        <v>16</v>
      </c>
      <c r="D511" s="10">
        <v>0</v>
      </c>
      <c r="E511" t="s">
        <v>173</v>
      </c>
      <c r="F511">
        <v>0</v>
      </c>
    </row>
    <row r="512" spans="1:6" x14ac:dyDescent="0.25">
      <c r="A512">
        <v>2023</v>
      </c>
      <c r="B512" t="s">
        <v>188</v>
      </c>
      <c r="C512" t="s">
        <v>16</v>
      </c>
      <c r="D512" s="10">
        <v>0</v>
      </c>
      <c r="E512" t="s">
        <v>173</v>
      </c>
      <c r="F512">
        <v>0</v>
      </c>
    </row>
    <row r="513" spans="1:6" x14ac:dyDescent="0.25">
      <c r="A513">
        <v>2024</v>
      </c>
      <c r="B513" t="s">
        <v>188</v>
      </c>
      <c r="C513" t="s">
        <v>16</v>
      </c>
      <c r="D513" s="10">
        <v>0</v>
      </c>
      <c r="E513" t="s">
        <v>173</v>
      </c>
      <c r="F513">
        <v>0</v>
      </c>
    </row>
    <row r="514" spans="1:6" x14ac:dyDescent="0.25">
      <c r="A514">
        <v>2025</v>
      </c>
      <c r="B514" t="s">
        <v>188</v>
      </c>
      <c r="C514" t="s">
        <v>16</v>
      </c>
      <c r="D514" s="10">
        <v>0</v>
      </c>
      <c r="E514" t="s">
        <v>173</v>
      </c>
      <c r="F514">
        <v>0</v>
      </c>
    </row>
    <row r="515" spans="1:6" x14ac:dyDescent="0.25">
      <c r="A515">
        <v>2026</v>
      </c>
      <c r="B515" t="s">
        <v>188</v>
      </c>
      <c r="C515" t="s">
        <v>16</v>
      </c>
      <c r="D515" s="10">
        <v>0</v>
      </c>
      <c r="E515" t="s">
        <v>173</v>
      </c>
      <c r="F515">
        <v>0</v>
      </c>
    </row>
    <row r="516" spans="1:6" x14ac:dyDescent="0.25">
      <c r="A516">
        <v>2027</v>
      </c>
      <c r="B516" t="s">
        <v>188</v>
      </c>
      <c r="C516" t="s">
        <v>16</v>
      </c>
      <c r="D516" s="10">
        <v>0</v>
      </c>
      <c r="E516" t="s">
        <v>173</v>
      </c>
      <c r="F516">
        <v>0</v>
      </c>
    </row>
    <row r="517" spans="1:6" x14ac:dyDescent="0.25">
      <c r="A517">
        <v>2028</v>
      </c>
      <c r="B517" t="s">
        <v>188</v>
      </c>
      <c r="C517" t="s">
        <v>16</v>
      </c>
      <c r="D517" s="10">
        <v>0</v>
      </c>
      <c r="E517" t="s">
        <v>173</v>
      </c>
      <c r="F517">
        <v>0</v>
      </c>
    </row>
    <row r="518" spans="1:6" x14ac:dyDescent="0.25">
      <c r="A518">
        <v>2029</v>
      </c>
      <c r="B518" t="s">
        <v>188</v>
      </c>
      <c r="C518" t="s">
        <v>16</v>
      </c>
      <c r="D518" s="10">
        <v>0</v>
      </c>
      <c r="E518" t="s">
        <v>173</v>
      </c>
      <c r="F518">
        <v>0</v>
      </c>
    </row>
    <row r="519" spans="1:6" x14ac:dyDescent="0.25">
      <c r="A519">
        <v>2030</v>
      </c>
      <c r="B519" t="s">
        <v>188</v>
      </c>
      <c r="C519" t="s">
        <v>16</v>
      </c>
      <c r="D519" s="10">
        <v>0</v>
      </c>
      <c r="E519" t="s">
        <v>173</v>
      </c>
      <c r="F519">
        <v>0</v>
      </c>
    </row>
    <row r="520" spans="1:6" x14ac:dyDescent="0.25">
      <c r="A520">
        <v>2031</v>
      </c>
      <c r="B520" t="s">
        <v>188</v>
      </c>
      <c r="C520" t="s">
        <v>16</v>
      </c>
      <c r="D520" s="10">
        <v>0</v>
      </c>
      <c r="E520" t="s">
        <v>173</v>
      </c>
      <c r="F520">
        <v>0</v>
      </c>
    </row>
    <row r="521" spans="1:6" x14ac:dyDescent="0.25">
      <c r="A521">
        <v>2032</v>
      </c>
      <c r="B521" t="s">
        <v>188</v>
      </c>
      <c r="C521" t="s">
        <v>16</v>
      </c>
      <c r="D521" s="10">
        <v>0</v>
      </c>
      <c r="E521" t="s">
        <v>173</v>
      </c>
      <c r="F521">
        <v>0</v>
      </c>
    </row>
    <row r="522" spans="1:6" x14ac:dyDescent="0.25">
      <c r="A522">
        <v>2033</v>
      </c>
      <c r="B522" t="s">
        <v>188</v>
      </c>
      <c r="C522" t="s">
        <v>16</v>
      </c>
      <c r="D522" s="10">
        <v>0</v>
      </c>
      <c r="E522" t="s">
        <v>173</v>
      </c>
      <c r="F522">
        <v>0</v>
      </c>
    </row>
    <row r="523" spans="1:6" x14ac:dyDescent="0.25">
      <c r="A523">
        <v>2034</v>
      </c>
      <c r="B523" t="s">
        <v>188</v>
      </c>
      <c r="C523" t="s">
        <v>16</v>
      </c>
      <c r="D523" s="10">
        <v>0</v>
      </c>
      <c r="E523" t="s">
        <v>173</v>
      </c>
      <c r="F523">
        <v>0</v>
      </c>
    </row>
    <row r="524" spans="1:6" x14ac:dyDescent="0.25">
      <c r="A524">
        <v>2035</v>
      </c>
      <c r="B524" t="s">
        <v>188</v>
      </c>
      <c r="C524" t="s">
        <v>16</v>
      </c>
      <c r="D524" s="10">
        <v>0</v>
      </c>
      <c r="E524" t="s">
        <v>173</v>
      </c>
      <c r="F524">
        <v>0</v>
      </c>
    </row>
    <row r="525" spans="1:6" x14ac:dyDescent="0.25">
      <c r="A525">
        <v>2036</v>
      </c>
      <c r="B525" t="s">
        <v>188</v>
      </c>
      <c r="C525" t="s">
        <v>16</v>
      </c>
      <c r="D525" s="10">
        <v>0</v>
      </c>
      <c r="E525" t="s">
        <v>173</v>
      </c>
      <c r="F525">
        <v>0</v>
      </c>
    </row>
    <row r="526" spans="1:6" x14ac:dyDescent="0.25">
      <c r="A526">
        <v>2037</v>
      </c>
      <c r="B526" t="s">
        <v>188</v>
      </c>
      <c r="C526" t="s">
        <v>16</v>
      </c>
      <c r="D526" s="10">
        <v>0</v>
      </c>
      <c r="E526" t="s">
        <v>173</v>
      </c>
      <c r="F526">
        <v>0</v>
      </c>
    </row>
    <row r="527" spans="1:6" x14ac:dyDescent="0.25">
      <c r="A527">
        <v>2038</v>
      </c>
      <c r="B527" t="s">
        <v>188</v>
      </c>
      <c r="C527" t="s">
        <v>16</v>
      </c>
      <c r="D527" s="10">
        <v>0</v>
      </c>
      <c r="E527" t="s">
        <v>173</v>
      </c>
      <c r="F527">
        <v>0</v>
      </c>
    </row>
    <row r="528" spans="1:6" x14ac:dyDescent="0.25">
      <c r="A528">
        <v>2039</v>
      </c>
      <c r="B528" t="s">
        <v>188</v>
      </c>
      <c r="C528" t="s">
        <v>16</v>
      </c>
      <c r="D528" s="10">
        <v>0</v>
      </c>
      <c r="E528" t="s">
        <v>173</v>
      </c>
      <c r="F528">
        <v>0</v>
      </c>
    </row>
    <row r="529" spans="1:6" x14ac:dyDescent="0.25">
      <c r="A529">
        <v>2040</v>
      </c>
      <c r="B529" t="s">
        <v>188</v>
      </c>
      <c r="C529" t="s">
        <v>16</v>
      </c>
      <c r="D529" s="10">
        <v>0</v>
      </c>
      <c r="E529" t="s">
        <v>173</v>
      </c>
      <c r="F529">
        <v>0</v>
      </c>
    </row>
    <row r="530" spans="1:6" x14ac:dyDescent="0.25">
      <c r="A530">
        <v>2041</v>
      </c>
      <c r="B530" t="s">
        <v>188</v>
      </c>
      <c r="C530" t="s">
        <v>16</v>
      </c>
      <c r="D530" s="10">
        <v>0</v>
      </c>
      <c r="E530" t="s">
        <v>173</v>
      </c>
      <c r="F530">
        <v>0</v>
      </c>
    </row>
    <row r="531" spans="1:6" x14ac:dyDescent="0.25">
      <c r="A531">
        <v>2042</v>
      </c>
      <c r="B531" t="s">
        <v>188</v>
      </c>
      <c r="C531" t="s">
        <v>16</v>
      </c>
      <c r="D531" s="10">
        <v>0</v>
      </c>
      <c r="E531" t="s">
        <v>173</v>
      </c>
      <c r="F531">
        <v>0</v>
      </c>
    </row>
    <row r="532" spans="1:6" x14ac:dyDescent="0.25">
      <c r="A532">
        <v>2043</v>
      </c>
      <c r="B532" t="s">
        <v>188</v>
      </c>
      <c r="C532" t="s">
        <v>16</v>
      </c>
      <c r="D532" s="10">
        <v>0</v>
      </c>
      <c r="E532" t="s">
        <v>173</v>
      </c>
      <c r="F532">
        <v>0</v>
      </c>
    </row>
    <row r="533" spans="1:6" x14ac:dyDescent="0.25">
      <c r="A533">
        <v>2044</v>
      </c>
      <c r="B533" t="s">
        <v>188</v>
      </c>
      <c r="C533" t="s">
        <v>16</v>
      </c>
      <c r="D533" s="10">
        <v>0</v>
      </c>
      <c r="E533" t="s">
        <v>173</v>
      </c>
      <c r="F533">
        <v>0</v>
      </c>
    </row>
    <row r="534" spans="1:6" x14ac:dyDescent="0.25">
      <c r="A534">
        <v>2045</v>
      </c>
      <c r="B534" t="s">
        <v>188</v>
      </c>
      <c r="C534" t="s">
        <v>16</v>
      </c>
      <c r="D534" s="10">
        <v>0</v>
      </c>
      <c r="E534" t="s">
        <v>173</v>
      </c>
      <c r="F534">
        <v>0</v>
      </c>
    </row>
    <row r="535" spans="1:6" x14ac:dyDescent="0.25">
      <c r="A535">
        <v>2046</v>
      </c>
      <c r="B535" t="s">
        <v>188</v>
      </c>
      <c r="C535" t="s">
        <v>16</v>
      </c>
      <c r="D535" s="10">
        <v>0</v>
      </c>
      <c r="E535" t="s">
        <v>173</v>
      </c>
      <c r="F535">
        <v>0</v>
      </c>
    </row>
    <row r="536" spans="1:6" x14ac:dyDescent="0.25">
      <c r="A536">
        <v>2047</v>
      </c>
      <c r="B536" t="s">
        <v>188</v>
      </c>
      <c r="C536" t="s">
        <v>16</v>
      </c>
      <c r="D536" s="10">
        <v>0</v>
      </c>
      <c r="E536" t="s">
        <v>173</v>
      </c>
      <c r="F536">
        <v>0</v>
      </c>
    </row>
    <row r="537" spans="1:6" x14ac:dyDescent="0.25">
      <c r="A537">
        <v>2048</v>
      </c>
      <c r="B537" t="s">
        <v>188</v>
      </c>
      <c r="C537" t="s">
        <v>16</v>
      </c>
      <c r="D537" s="10">
        <v>0</v>
      </c>
      <c r="E537" t="s">
        <v>173</v>
      </c>
      <c r="F537">
        <v>0</v>
      </c>
    </row>
    <row r="538" spans="1:6" x14ac:dyDescent="0.25">
      <c r="A538">
        <v>2049</v>
      </c>
      <c r="B538" t="s">
        <v>188</v>
      </c>
      <c r="C538" t="s">
        <v>16</v>
      </c>
      <c r="D538" s="10">
        <v>0</v>
      </c>
      <c r="E538" t="s">
        <v>173</v>
      </c>
      <c r="F538">
        <v>0</v>
      </c>
    </row>
    <row r="539" spans="1:6" x14ac:dyDescent="0.25">
      <c r="A539">
        <v>2050</v>
      </c>
      <c r="B539" t="s">
        <v>188</v>
      </c>
      <c r="C539" t="s">
        <v>16</v>
      </c>
      <c r="D539" s="10">
        <v>0</v>
      </c>
      <c r="E539" t="s">
        <v>173</v>
      </c>
      <c r="F539">
        <v>0</v>
      </c>
    </row>
    <row r="540" spans="1:6" x14ac:dyDescent="0.25">
      <c r="A540">
        <v>2010</v>
      </c>
      <c r="B540" t="s">
        <v>188</v>
      </c>
      <c r="C540" t="s">
        <v>17</v>
      </c>
      <c r="D540" s="10">
        <v>0</v>
      </c>
      <c r="E540" t="s">
        <v>173</v>
      </c>
      <c r="F540">
        <v>0</v>
      </c>
    </row>
    <row r="541" spans="1:6" x14ac:dyDescent="0.25">
      <c r="A541">
        <v>2011</v>
      </c>
      <c r="B541" t="s">
        <v>188</v>
      </c>
      <c r="C541" t="s">
        <v>17</v>
      </c>
      <c r="D541" s="10">
        <v>0</v>
      </c>
      <c r="E541" t="s">
        <v>173</v>
      </c>
      <c r="F541">
        <v>0</v>
      </c>
    </row>
    <row r="542" spans="1:6" x14ac:dyDescent="0.25">
      <c r="A542">
        <v>2012</v>
      </c>
      <c r="B542" t="s">
        <v>188</v>
      </c>
      <c r="C542" t="s">
        <v>17</v>
      </c>
      <c r="D542" s="10">
        <v>0</v>
      </c>
      <c r="E542" t="s">
        <v>173</v>
      </c>
      <c r="F542">
        <v>0</v>
      </c>
    </row>
    <row r="543" spans="1:6" x14ac:dyDescent="0.25">
      <c r="A543">
        <v>2013</v>
      </c>
      <c r="B543" t="s">
        <v>188</v>
      </c>
      <c r="C543" t="s">
        <v>17</v>
      </c>
      <c r="D543" s="10">
        <v>0</v>
      </c>
      <c r="E543" t="s">
        <v>173</v>
      </c>
      <c r="F543">
        <v>0</v>
      </c>
    </row>
    <row r="544" spans="1:6" x14ac:dyDescent="0.25">
      <c r="A544">
        <v>2014</v>
      </c>
      <c r="B544" t="s">
        <v>188</v>
      </c>
      <c r="C544" t="s">
        <v>17</v>
      </c>
      <c r="D544" s="10">
        <v>0</v>
      </c>
      <c r="E544" t="s">
        <v>173</v>
      </c>
      <c r="F544">
        <v>0</v>
      </c>
    </row>
    <row r="545" spans="1:6" x14ac:dyDescent="0.25">
      <c r="A545">
        <v>2015</v>
      </c>
      <c r="B545" t="s">
        <v>188</v>
      </c>
      <c r="C545" t="s">
        <v>17</v>
      </c>
      <c r="D545" s="10">
        <v>0</v>
      </c>
      <c r="E545" t="s">
        <v>173</v>
      </c>
      <c r="F545">
        <v>0</v>
      </c>
    </row>
    <row r="546" spans="1:6" x14ac:dyDescent="0.25">
      <c r="A546">
        <v>2016</v>
      </c>
      <c r="B546" t="s">
        <v>188</v>
      </c>
      <c r="C546" t="s">
        <v>17</v>
      </c>
      <c r="D546" s="10">
        <v>0</v>
      </c>
      <c r="E546" t="s">
        <v>173</v>
      </c>
      <c r="F546">
        <v>0</v>
      </c>
    </row>
    <row r="547" spans="1:6" x14ac:dyDescent="0.25">
      <c r="A547">
        <v>2017</v>
      </c>
      <c r="B547" t="s">
        <v>188</v>
      </c>
      <c r="C547" t="s">
        <v>17</v>
      </c>
      <c r="D547" s="10">
        <v>0</v>
      </c>
      <c r="E547" t="s">
        <v>173</v>
      </c>
      <c r="F547">
        <v>0</v>
      </c>
    </row>
    <row r="548" spans="1:6" x14ac:dyDescent="0.25">
      <c r="A548">
        <v>2018</v>
      </c>
      <c r="B548" t="s">
        <v>188</v>
      </c>
      <c r="C548" t="s">
        <v>17</v>
      </c>
      <c r="D548" s="10">
        <v>0</v>
      </c>
      <c r="E548" t="s">
        <v>173</v>
      </c>
      <c r="F548">
        <v>0</v>
      </c>
    </row>
    <row r="549" spans="1:6" x14ac:dyDescent="0.25">
      <c r="A549">
        <v>2019</v>
      </c>
      <c r="B549" t="s">
        <v>188</v>
      </c>
      <c r="C549" t="s">
        <v>17</v>
      </c>
      <c r="D549" s="10">
        <v>0</v>
      </c>
      <c r="E549" t="s">
        <v>173</v>
      </c>
      <c r="F549">
        <v>0</v>
      </c>
    </row>
    <row r="550" spans="1:6" x14ac:dyDescent="0.25">
      <c r="A550">
        <v>2020</v>
      </c>
      <c r="B550" t="s">
        <v>188</v>
      </c>
      <c r="C550" t="s">
        <v>17</v>
      </c>
      <c r="D550" s="10">
        <v>0</v>
      </c>
      <c r="E550" t="s">
        <v>173</v>
      </c>
      <c r="F550">
        <v>0</v>
      </c>
    </row>
    <row r="551" spans="1:6" x14ac:dyDescent="0.25">
      <c r="A551">
        <v>2021</v>
      </c>
      <c r="B551" t="s">
        <v>188</v>
      </c>
      <c r="C551" t="s">
        <v>17</v>
      </c>
      <c r="D551" s="10">
        <v>0</v>
      </c>
      <c r="E551" t="s">
        <v>173</v>
      </c>
      <c r="F551">
        <v>0</v>
      </c>
    </row>
    <row r="552" spans="1:6" x14ac:dyDescent="0.25">
      <c r="A552">
        <v>2022</v>
      </c>
      <c r="B552" t="s">
        <v>188</v>
      </c>
      <c r="C552" t="s">
        <v>17</v>
      </c>
      <c r="D552" s="10">
        <v>0</v>
      </c>
      <c r="E552" t="s">
        <v>173</v>
      </c>
      <c r="F552">
        <v>0</v>
      </c>
    </row>
    <row r="553" spans="1:6" x14ac:dyDescent="0.25">
      <c r="A553">
        <v>2023</v>
      </c>
      <c r="B553" t="s">
        <v>188</v>
      </c>
      <c r="C553" t="s">
        <v>17</v>
      </c>
      <c r="D553" s="10">
        <v>0</v>
      </c>
      <c r="E553" t="s">
        <v>173</v>
      </c>
      <c r="F553">
        <v>0</v>
      </c>
    </row>
    <row r="554" spans="1:6" x14ac:dyDescent="0.25">
      <c r="A554">
        <v>2024</v>
      </c>
      <c r="B554" t="s">
        <v>188</v>
      </c>
      <c r="C554" t="s">
        <v>17</v>
      </c>
      <c r="D554" s="10">
        <v>0</v>
      </c>
      <c r="E554" t="s">
        <v>173</v>
      </c>
      <c r="F554">
        <v>0</v>
      </c>
    </row>
    <row r="555" spans="1:6" x14ac:dyDescent="0.25">
      <c r="A555">
        <v>2025</v>
      </c>
      <c r="B555" t="s">
        <v>188</v>
      </c>
      <c r="C555" t="s">
        <v>17</v>
      </c>
      <c r="D555" s="10">
        <v>0</v>
      </c>
      <c r="E555" t="s">
        <v>173</v>
      </c>
      <c r="F555">
        <v>0</v>
      </c>
    </row>
    <row r="556" spans="1:6" x14ac:dyDescent="0.25">
      <c r="A556">
        <v>2026</v>
      </c>
      <c r="B556" t="s">
        <v>188</v>
      </c>
      <c r="C556" t="s">
        <v>17</v>
      </c>
      <c r="D556" s="10">
        <v>0</v>
      </c>
      <c r="E556" t="s">
        <v>173</v>
      </c>
      <c r="F556">
        <v>0</v>
      </c>
    </row>
    <row r="557" spans="1:6" x14ac:dyDescent="0.25">
      <c r="A557">
        <v>2027</v>
      </c>
      <c r="B557" t="s">
        <v>188</v>
      </c>
      <c r="C557" t="s">
        <v>17</v>
      </c>
      <c r="D557" s="10">
        <v>0</v>
      </c>
      <c r="E557" t="s">
        <v>173</v>
      </c>
      <c r="F557">
        <v>0</v>
      </c>
    </row>
    <row r="558" spans="1:6" x14ac:dyDescent="0.25">
      <c r="A558">
        <v>2028</v>
      </c>
      <c r="B558" t="s">
        <v>188</v>
      </c>
      <c r="C558" t="s">
        <v>17</v>
      </c>
      <c r="D558" s="10">
        <v>0</v>
      </c>
      <c r="E558" t="s">
        <v>173</v>
      </c>
      <c r="F558">
        <v>0</v>
      </c>
    </row>
    <row r="559" spans="1:6" x14ac:dyDescent="0.25">
      <c r="A559">
        <v>2029</v>
      </c>
      <c r="B559" t="s">
        <v>188</v>
      </c>
      <c r="C559" t="s">
        <v>17</v>
      </c>
      <c r="D559" s="10">
        <v>0</v>
      </c>
      <c r="E559" t="s">
        <v>173</v>
      </c>
      <c r="F559">
        <v>0</v>
      </c>
    </row>
    <row r="560" spans="1:6" x14ac:dyDescent="0.25">
      <c r="A560">
        <v>2030</v>
      </c>
      <c r="B560" t="s">
        <v>188</v>
      </c>
      <c r="C560" t="s">
        <v>17</v>
      </c>
      <c r="D560" s="10">
        <v>0</v>
      </c>
      <c r="E560" t="s">
        <v>173</v>
      </c>
      <c r="F560">
        <v>0</v>
      </c>
    </row>
    <row r="561" spans="1:6" x14ac:dyDescent="0.25">
      <c r="A561">
        <v>2031</v>
      </c>
      <c r="B561" t="s">
        <v>188</v>
      </c>
      <c r="C561" t="s">
        <v>17</v>
      </c>
      <c r="D561" s="10">
        <v>0</v>
      </c>
      <c r="E561" t="s">
        <v>173</v>
      </c>
      <c r="F561">
        <v>0</v>
      </c>
    </row>
    <row r="562" spans="1:6" x14ac:dyDescent="0.25">
      <c r="A562">
        <v>2032</v>
      </c>
      <c r="B562" t="s">
        <v>188</v>
      </c>
      <c r="C562" t="s">
        <v>17</v>
      </c>
      <c r="D562" s="10">
        <v>0</v>
      </c>
      <c r="E562" t="s">
        <v>173</v>
      </c>
      <c r="F562">
        <v>0</v>
      </c>
    </row>
    <row r="563" spans="1:6" x14ac:dyDescent="0.25">
      <c r="A563">
        <v>2033</v>
      </c>
      <c r="B563" t="s">
        <v>188</v>
      </c>
      <c r="C563" t="s">
        <v>17</v>
      </c>
      <c r="D563" s="10">
        <v>0</v>
      </c>
      <c r="E563" t="s">
        <v>173</v>
      </c>
      <c r="F563">
        <v>0</v>
      </c>
    </row>
    <row r="564" spans="1:6" x14ac:dyDescent="0.25">
      <c r="A564">
        <v>2034</v>
      </c>
      <c r="B564" t="s">
        <v>188</v>
      </c>
      <c r="C564" t="s">
        <v>17</v>
      </c>
      <c r="D564" s="10">
        <v>0</v>
      </c>
      <c r="E564" t="s">
        <v>173</v>
      </c>
      <c r="F564">
        <v>0</v>
      </c>
    </row>
    <row r="565" spans="1:6" x14ac:dyDescent="0.25">
      <c r="A565">
        <v>2035</v>
      </c>
      <c r="B565" t="s">
        <v>188</v>
      </c>
      <c r="C565" t="s">
        <v>17</v>
      </c>
      <c r="D565" s="10">
        <v>0</v>
      </c>
      <c r="E565" t="s">
        <v>173</v>
      </c>
      <c r="F565">
        <v>0</v>
      </c>
    </row>
    <row r="566" spans="1:6" x14ac:dyDescent="0.25">
      <c r="A566">
        <v>2036</v>
      </c>
      <c r="B566" t="s">
        <v>188</v>
      </c>
      <c r="C566" t="s">
        <v>17</v>
      </c>
      <c r="D566" s="10">
        <v>0</v>
      </c>
      <c r="E566" t="s">
        <v>173</v>
      </c>
      <c r="F566">
        <v>0</v>
      </c>
    </row>
    <row r="567" spans="1:6" x14ac:dyDescent="0.25">
      <c r="A567">
        <v>2037</v>
      </c>
      <c r="B567" t="s">
        <v>188</v>
      </c>
      <c r="C567" t="s">
        <v>17</v>
      </c>
      <c r="D567" s="10">
        <v>0</v>
      </c>
      <c r="E567" t="s">
        <v>173</v>
      </c>
      <c r="F567">
        <v>0</v>
      </c>
    </row>
    <row r="568" spans="1:6" x14ac:dyDescent="0.25">
      <c r="A568">
        <v>2038</v>
      </c>
      <c r="B568" t="s">
        <v>188</v>
      </c>
      <c r="C568" t="s">
        <v>17</v>
      </c>
      <c r="D568" s="10">
        <v>0</v>
      </c>
      <c r="E568" t="s">
        <v>173</v>
      </c>
      <c r="F568">
        <v>0</v>
      </c>
    </row>
    <row r="569" spans="1:6" x14ac:dyDescent="0.25">
      <c r="A569">
        <v>2039</v>
      </c>
      <c r="B569" t="s">
        <v>188</v>
      </c>
      <c r="C569" t="s">
        <v>17</v>
      </c>
      <c r="D569" s="10">
        <v>0</v>
      </c>
      <c r="E569" t="s">
        <v>173</v>
      </c>
      <c r="F569">
        <v>0</v>
      </c>
    </row>
    <row r="570" spans="1:6" x14ac:dyDescent="0.25">
      <c r="A570">
        <v>2040</v>
      </c>
      <c r="B570" t="s">
        <v>188</v>
      </c>
      <c r="C570" t="s">
        <v>17</v>
      </c>
      <c r="D570" s="10">
        <v>0</v>
      </c>
      <c r="E570" t="s">
        <v>173</v>
      </c>
      <c r="F570">
        <v>0</v>
      </c>
    </row>
    <row r="571" spans="1:6" x14ac:dyDescent="0.25">
      <c r="A571">
        <v>2041</v>
      </c>
      <c r="B571" t="s">
        <v>188</v>
      </c>
      <c r="C571" t="s">
        <v>17</v>
      </c>
      <c r="D571" s="10">
        <v>0</v>
      </c>
      <c r="E571" t="s">
        <v>173</v>
      </c>
      <c r="F571">
        <v>0</v>
      </c>
    </row>
    <row r="572" spans="1:6" x14ac:dyDescent="0.25">
      <c r="A572">
        <v>2042</v>
      </c>
      <c r="B572" t="s">
        <v>188</v>
      </c>
      <c r="C572" t="s">
        <v>17</v>
      </c>
      <c r="D572" s="10">
        <v>0</v>
      </c>
      <c r="E572" t="s">
        <v>173</v>
      </c>
      <c r="F572">
        <v>0</v>
      </c>
    </row>
    <row r="573" spans="1:6" x14ac:dyDescent="0.25">
      <c r="A573">
        <v>2043</v>
      </c>
      <c r="B573" t="s">
        <v>188</v>
      </c>
      <c r="C573" t="s">
        <v>17</v>
      </c>
      <c r="D573" s="10">
        <v>0</v>
      </c>
      <c r="E573" t="s">
        <v>173</v>
      </c>
      <c r="F573">
        <v>0</v>
      </c>
    </row>
    <row r="574" spans="1:6" x14ac:dyDescent="0.25">
      <c r="A574">
        <v>2044</v>
      </c>
      <c r="B574" t="s">
        <v>188</v>
      </c>
      <c r="C574" t="s">
        <v>17</v>
      </c>
      <c r="D574" s="10">
        <v>0</v>
      </c>
      <c r="E574" t="s">
        <v>173</v>
      </c>
      <c r="F574">
        <v>0</v>
      </c>
    </row>
    <row r="575" spans="1:6" x14ac:dyDescent="0.25">
      <c r="A575">
        <v>2045</v>
      </c>
      <c r="B575" t="s">
        <v>188</v>
      </c>
      <c r="C575" t="s">
        <v>17</v>
      </c>
      <c r="D575" s="10">
        <v>0</v>
      </c>
      <c r="E575" t="s">
        <v>173</v>
      </c>
      <c r="F575">
        <v>0</v>
      </c>
    </row>
    <row r="576" spans="1:6" x14ac:dyDescent="0.25">
      <c r="A576">
        <v>2046</v>
      </c>
      <c r="B576" t="s">
        <v>188</v>
      </c>
      <c r="C576" t="s">
        <v>17</v>
      </c>
      <c r="D576" s="10">
        <v>0</v>
      </c>
      <c r="E576" t="s">
        <v>173</v>
      </c>
      <c r="F576">
        <v>0</v>
      </c>
    </row>
    <row r="577" spans="1:6" x14ac:dyDescent="0.25">
      <c r="A577">
        <v>2047</v>
      </c>
      <c r="B577" t="s">
        <v>188</v>
      </c>
      <c r="C577" t="s">
        <v>17</v>
      </c>
      <c r="D577" s="10">
        <v>0</v>
      </c>
      <c r="E577" t="s">
        <v>173</v>
      </c>
      <c r="F577">
        <v>0</v>
      </c>
    </row>
    <row r="578" spans="1:6" x14ac:dyDescent="0.25">
      <c r="A578">
        <v>2048</v>
      </c>
      <c r="B578" t="s">
        <v>188</v>
      </c>
      <c r="C578" t="s">
        <v>17</v>
      </c>
      <c r="D578" s="10">
        <v>0</v>
      </c>
      <c r="E578" t="s">
        <v>173</v>
      </c>
      <c r="F578">
        <v>0</v>
      </c>
    </row>
    <row r="579" spans="1:6" x14ac:dyDescent="0.25">
      <c r="A579">
        <v>2049</v>
      </c>
      <c r="B579" t="s">
        <v>188</v>
      </c>
      <c r="C579" t="s">
        <v>17</v>
      </c>
      <c r="D579" s="10">
        <v>0</v>
      </c>
      <c r="E579" t="s">
        <v>173</v>
      </c>
      <c r="F579">
        <v>0</v>
      </c>
    </row>
    <row r="580" spans="1:6" x14ac:dyDescent="0.25">
      <c r="A580">
        <v>2050</v>
      </c>
      <c r="B580" t="s">
        <v>188</v>
      </c>
      <c r="C580" t="s">
        <v>17</v>
      </c>
      <c r="D580" s="10">
        <v>0</v>
      </c>
      <c r="E580" t="s">
        <v>173</v>
      </c>
      <c r="F580">
        <v>0</v>
      </c>
    </row>
    <row r="581" spans="1:6" x14ac:dyDescent="0.25">
      <c r="A581">
        <v>2010</v>
      </c>
      <c r="B581" t="s">
        <v>188</v>
      </c>
      <c r="C581" t="s">
        <v>9</v>
      </c>
      <c r="D581" s="10">
        <v>0</v>
      </c>
      <c r="E581" t="s">
        <v>173</v>
      </c>
      <c r="F581">
        <v>0</v>
      </c>
    </row>
    <row r="582" spans="1:6" x14ac:dyDescent="0.25">
      <c r="A582">
        <v>2011</v>
      </c>
      <c r="B582" t="s">
        <v>188</v>
      </c>
      <c r="C582" t="s">
        <v>9</v>
      </c>
      <c r="D582" s="10">
        <v>0</v>
      </c>
      <c r="E582" t="s">
        <v>173</v>
      </c>
      <c r="F582">
        <v>0</v>
      </c>
    </row>
    <row r="583" spans="1:6" x14ac:dyDescent="0.25">
      <c r="A583">
        <v>2012</v>
      </c>
      <c r="B583" t="s">
        <v>188</v>
      </c>
      <c r="C583" t="s">
        <v>9</v>
      </c>
      <c r="D583" s="10">
        <v>0</v>
      </c>
      <c r="E583" t="s">
        <v>173</v>
      </c>
      <c r="F583">
        <v>0</v>
      </c>
    </row>
    <row r="584" spans="1:6" x14ac:dyDescent="0.25">
      <c r="A584">
        <v>2013</v>
      </c>
      <c r="B584" t="s">
        <v>188</v>
      </c>
      <c r="C584" t="s">
        <v>9</v>
      </c>
      <c r="D584" s="10">
        <v>0</v>
      </c>
      <c r="E584" t="s">
        <v>173</v>
      </c>
      <c r="F584">
        <v>0</v>
      </c>
    </row>
    <row r="585" spans="1:6" x14ac:dyDescent="0.25">
      <c r="A585">
        <v>2014</v>
      </c>
      <c r="B585" t="s">
        <v>188</v>
      </c>
      <c r="C585" t="s">
        <v>9</v>
      </c>
      <c r="D585" s="10">
        <v>0</v>
      </c>
      <c r="E585" t="s">
        <v>173</v>
      </c>
      <c r="F585">
        <v>0</v>
      </c>
    </row>
    <row r="586" spans="1:6" x14ac:dyDescent="0.25">
      <c r="A586">
        <v>2015</v>
      </c>
      <c r="B586" t="s">
        <v>188</v>
      </c>
      <c r="C586" t="s">
        <v>9</v>
      </c>
      <c r="D586" s="10">
        <v>0</v>
      </c>
      <c r="E586" t="s">
        <v>173</v>
      </c>
      <c r="F586">
        <v>0</v>
      </c>
    </row>
    <row r="587" spans="1:6" x14ac:dyDescent="0.25">
      <c r="A587">
        <v>2016</v>
      </c>
      <c r="B587" t="s">
        <v>188</v>
      </c>
      <c r="C587" t="s">
        <v>9</v>
      </c>
      <c r="D587" s="10">
        <v>0</v>
      </c>
      <c r="E587" t="s">
        <v>173</v>
      </c>
      <c r="F587">
        <v>0</v>
      </c>
    </row>
    <row r="588" spans="1:6" x14ac:dyDescent="0.25">
      <c r="A588">
        <v>2017</v>
      </c>
      <c r="B588" t="s">
        <v>188</v>
      </c>
      <c r="C588" t="s">
        <v>9</v>
      </c>
      <c r="D588" s="10">
        <v>0</v>
      </c>
      <c r="E588" t="s">
        <v>173</v>
      </c>
      <c r="F588">
        <v>0</v>
      </c>
    </row>
    <row r="589" spans="1:6" x14ac:dyDescent="0.25">
      <c r="A589">
        <v>2018</v>
      </c>
      <c r="B589" t="s">
        <v>188</v>
      </c>
      <c r="C589" t="s">
        <v>9</v>
      </c>
      <c r="D589" s="10">
        <v>0</v>
      </c>
      <c r="E589" t="s">
        <v>173</v>
      </c>
      <c r="F589">
        <v>0</v>
      </c>
    </row>
    <row r="590" spans="1:6" x14ac:dyDescent="0.25">
      <c r="A590">
        <v>2019</v>
      </c>
      <c r="B590" t="s">
        <v>188</v>
      </c>
      <c r="C590" t="s">
        <v>9</v>
      </c>
      <c r="D590" s="10">
        <v>0</v>
      </c>
      <c r="E590" t="s">
        <v>173</v>
      </c>
      <c r="F590">
        <v>0</v>
      </c>
    </row>
    <row r="591" spans="1:6" x14ac:dyDescent="0.25">
      <c r="A591">
        <v>2020</v>
      </c>
      <c r="B591" t="s">
        <v>188</v>
      </c>
      <c r="C591" t="s">
        <v>9</v>
      </c>
      <c r="D591" s="10">
        <v>0</v>
      </c>
      <c r="E591" t="s">
        <v>173</v>
      </c>
      <c r="F591">
        <v>0</v>
      </c>
    </row>
    <row r="592" spans="1:6" x14ac:dyDescent="0.25">
      <c r="A592">
        <v>2021</v>
      </c>
      <c r="B592" t="s">
        <v>188</v>
      </c>
      <c r="C592" t="s">
        <v>9</v>
      </c>
      <c r="D592" s="10">
        <v>0</v>
      </c>
      <c r="E592" t="s">
        <v>173</v>
      </c>
      <c r="F592">
        <v>0</v>
      </c>
    </row>
    <row r="593" spans="1:6" x14ac:dyDescent="0.25">
      <c r="A593">
        <v>2022</v>
      </c>
      <c r="B593" t="s">
        <v>188</v>
      </c>
      <c r="C593" t="s">
        <v>9</v>
      </c>
      <c r="D593" s="10">
        <v>0</v>
      </c>
      <c r="E593" t="s">
        <v>173</v>
      </c>
      <c r="F593">
        <v>0</v>
      </c>
    </row>
    <row r="594" spans="1:6" x14ac:dyDescent="0.25">
      <c r="A594">
        <v>2023</v>
      </c>
      <c r="B594" t="s">
        <v>188</v>
      </c>
      <c r="C594" t="s">
        <v>9</v>
      </c>
      <c r="D594" s="10">
        <v>0</v>
      </c>
      <c r="E594" t="s">
        <v>173</v>
      </c>
      <c r="F594">
        <v>0</v>
      </c>
    </row>
    <row r="595" spans="1:6" x14ac:dyDescent="0.25">
      <c r="A595">
        <v>2024</v>
      </c>
      <c r="B595" t="s">
        <v>188</v>
      </c>
      <c r="C595" t="s">
        <v>9</v>
      </c>
      <c r="D595" s="10">
        <v>0</v>
      </c>
      <c r="E595" t="s">
        <v>173</v>
      </c>
      <c r="F595">
        <v>0</v>
      </c>
    </row>
    <row r="596" spans="1:6" x14ac:dyDescent="0.25">
      <c r="A596">
        <v>2025</v>
      </c>
      <c r="B596" t="s">
        <v>188</v>
      </c>
      <c r="C596" t="s">
        <v>9</v>
      </c>
      <c r="D596" s="10">
        <v>0</v>
      </c>
      <c r="E596" t="s">
        <v>173</v>
      </c>
      <c r="F596">
        <v>0</v>
      </c>
    </row>
    <row r="597" spans="1:6" x14ac:dyDescent="0.25">
      <c r="A597">
        <v>2026</v>
      </c>
      <c r="B597" t="s">
        <v>188</v>
      </c>
      <c r="C597" t="s">
        <v>9</v>
      </c>
      <c r="D597" s="10">
        <v>0</v>
      </c>
      <c r="E597" t="s">
        <v>173</v>
      </c>
      <c r="F597">
        <v>0</v>
      </c>
    </row>
    <row r="598" spans="1:6" x14ac:dyDescent="0.25">
      <c r="A598">
        <v>2027</v>
      </c>
      <c r="B598" t="s">
        <v>188</v>
      </c>
      <c r="C598" t="s">
        <v>9</v>
      </c>
      <c r="D598" s="10">
        <v>0</v>
      </c>
      <c r="E598" t="s">
        <v>173</v>
      </c>
      <c r="F598">
        <v>0</v>
      </c>
    </row>
    <row r="599" spans="1:6" x14ac:dyDescent="0.25">
      <c r="A599">
        <v>2028</v>
      </c>
      <c r="B599" t="s">
        <v>188</v>
      </c>
      <c r="C599" t="s">
        <v>9</v>
      </c>
      <c r="D599" s="10">
        <v>0</v>
      </c>
      <c r="E599" t="s">
        <v>173</v>
      </c>
      <c r="F599">
        <v>0</v>
      </c>
    </row>
    <row r="600" spans="1:6" x14ac:dyDescent="0.25">
      <c r="A600">
        <v>2029</v>
      </c>
      <c r="B600" t="s">
        <v>188</v>
      </c>
      <c r="C600" t="s">
        <v>9</v>
      </c>
      <c r="D600" s="10">
        <v>0</v>
      </c>
      <c r="E600" t="s">
        <v>173</v>
      </c>
      <c r="F600">
        <v>0</v>
      </c>
    </row>
    <row r="601" spans="1:6" x14ac:dyDescent="0.25">
      <c r="A601">
        <v>2030</v>
      </c>
      <c r="B601" t="s">
        <v>188</v>
      </c>
      <c r="C601" t="s">
        <v>9</v>
      </c>
      <c r="D601" s="10">
        <v>0</v>
      </c>
      <c r="E601" t="s">
        <v>173</v>
      </c>
      <c r="F601">
        <v>0</v>
      </c>
    </row>
    <row r="602" spans="1:6" x14ac:dyDescent="0.25">
      <c r="A602">
        <v>2031</v>
      </c>
      <c r="B602" t="s">
        <v>188</v>
      </c>
      <c r="C602" t="s">
        <v>9</v>
      </c>
      <c r="D602" s="10">
        <v>0</v>
      </c>
      <c r="E602" t="s">
        <v>173</v>
      </c>
      <c r="F602">
        <v>0</v>
      </c>
    </row>
    <row r="603" spans="1:6" x14ac:dyDescent="0.25">
      <c r="A603">
        <v>2032</v>
      </c>
      <c r="B603" t="s">
        <v>188</v>
      </c>
      <c r="C603" t="s">
        <v>9</v>
      </c>
      <c r="D603" s="10">
        <v>0</v>
      </c>
      <c r="E603" t="s">
        <v>173</v>
      </c>
      <c r="F603">
        <v>0</v>
      </c>
    </row>
    <row r="604" spans="1:6" x14ac:dyDescent="0.25">
      <c r="A604">
        <v>2033</v>
      </c>
      <c r="B604" t="s">
        <v>188</v>
      </c>
      <c r="C604" t="s">
        <v>9</v>
      </c>
      <c r="D604" s="10">
        <v>0</v>
      </c>
      <c r="E604" t="s">
        <v>173</v>
      </c>
      <c r="F604">
        <v>0</v>
      </c>
    </row>
    <row r="605" spans="1:6" x14ac:dyDescent="0.25">
      <c r="A605">
        <v>2034</v>
      </c>
      <c r="B605" t="s">
        <v>188</v>
      </c>
      <c r="C605" t="s">
        <v>9</v>
      </c>
      <c r="D605" s="10">
        <v>0</v>
      </c>
      <c r="E605" t="s">
        <v>173</v>
      </c>
      <c r="F605">
        <v>0</v>
      </c>
    </row>
    <row r="606" spans="1:6" x14ac:dyDescent="0.25">
      <c r="A606">
        <v>2035</v>
      </c>
      <c r="B606" t="s">
        <v>188</v>
      </c>
      <c r="C606" t="s">
        <v>9</v>
      </c>
      <c r="D606" s="10">
        <v>0</v>
      </c>
      <c r="E606" t="s">
        <v>173</v>
      </c>
      <c r="F606">
        <v>0</v>
      </c>
    </row>
    <row r="607" spans="1:6" x14ac:dyDescent="0.25">
      <c r="A607">
        <v>2036</v>
      </c>
      <c r="B607" t="s">
        <v>188</v>
      </c>
      <c r="C607" t="s">
        <v>9</v>
      </c>
      <c r="D607" s="10">
        <v>0</v>
      </c>
      <c r="E607" t="s">
        <v>173</v>
      </c>
      <c r="F607">
        <v>0</v>
      </c>
    </row>
    <row r="608" spans="1:6" x14ac:dyDescent="0.25">
      <c r="A608">
        <v>2037</v>
      </c>
      <c r="B608" t="s">
        <v>188</v>
      </c>
      <c r="C608" t="s">
        <v>9</v>
      </c>
      <c r="D608" s="10">
        <v>0</v>
      </c>
      <c r="E608" t="s">
        <v>173</v>
      </c>
      <c r="F608">
        <v>0</v>
      </c>
    </row>
    <row r="609" spans="1:6" x14ac:dyDescent="0.25">
      <c r="A609">
        <v>2038</v>
      </c>
      <c r="B609" t="s">
        <v>188</v>
      </c>
      <c r="C609" t="s">
        <v>9</v>
      </c>
      <c r="D609" s="10">
        <v>0</v>
      </c>
      <c r="E609" t="s">
        <v>173</v>
      </c>
      <c r="F609">
        <v>0</v>
      </c>
    </row>
    <row r="610" spans="1:6" x14ac:dyDescent="0.25">
      <c r="A610">
        <v>2039</v>
      </c>
      <c r="B610" t="s">
        <v>188</v>
      </c>
      <c r="C610" t="s">
        <v>9</v>
      </c>
      <c r="D610" s="10">
        <v>0</v>
      </c>
      <c r="E610" t="s">
        <v>173</v>
      </c>
      <c r="F610">
        <v>0</v>
      </c>
    </row>
    <row r="611" spans="1:6" x14ac:dyDescent="0.25">
      <c r="A611">
        <v>2040</v>
      </c>
      <c r="B611" t="s">
        <v>188</v>
      </c>
      <c r="C611" t="s">
        <v>9</v>
      </c>
      <c r="D611" s="10">
        <v>0</v>
      </c>
      <c r="E611" t="s">
        <v>173</v>
      </c>
      <c r="F611">
        <v>0</v>
      </c>
    </row>
    <row r="612" spans="1:6" x14ac:dyDescent="0.25">
      <c r="A612">
        <v>2041</v>
      </c>
      <c r="B612" t="s">
        <v>188</v>
      </c>
      <c r="C612" t="s">
        <v>9</v>
      </c>
      <c r="D612" s="10">
        <v>0</v>
      </c>
      <c r="E612" t="s">
        <v>173</v>
      </c>
      <c r="F612">
        <v>0</v>
      </c>
    </row>
    <row r="613" spans="1:6" x14ac:dyDescent="0.25">
      <c r="A613">
        <v>2042</v>
      </c>
      <c r="B613" t="s">
        <v>188</v>
      </c>
      <c r="C613" t="s">
        <v>9</v>
      </c>
      <c r="D613" s="10">
        <v>0</v>
      </c>
      <c r="E613" t="s">
        <v>173</v>
      </c>
      <c r="F613">
        <v>0</v>
      </c>
    </row>
    <row r="614" spans="1:6" x14ac:dyDescent="0.25">
      <c r="A614">
        <v>2043</v>
      </c>
      <c r="B614" t="s">
        <v>188</v>
      </c>
      <c r="C614" t="s">
        <v>9</v>
      </c>
      <c r="D614" s="10">
        <v>0</v>
      </c>
      <c r="E614" t="s">
        <v>173</v>
      </c>
      <c r="F614">
        <v>0</v>
      </c>
    </row>
    <row r="615" spans="1:6" x14ac:dyDescent="0.25">
      <c r="A615">
        <v>2044</v>
      </c>
      <c r="B615" t="s">
        <v>188</v>
      </c>
      <c r="C615" t="s">
        <v>9</v>
      </c>
      <c r="D615" s="10">
        <v>0</v>
      </c>
      <c r="E615" t="s">
        <v>173</v>
      </c>
      <c r="F615">
        <v>0</v>
      </c>
    </row>
    <row r="616" spans="1:6" x14ac:dyDescent="0.25">
      <c r="A616">
        <v>2045</v>
      </c>
      <c r="B616" t="s">
        <v>188</v>
      </c>
      <c r="C616" t="s">
        <v>9</v>
      </c>
      <c r="D616" s="10">
        <v>0</v>
      </c>
      <c r="E616" t="s">
        <v>173</v>
      </c>
      <c r="F616">
        <v>0</v>
      </c>
    </row>
    <row r="617" spans="1:6" x14ac:dyDescent="0.25">
      <c r="A617">
        <v>2046</v>
      </c>
      <c r="B617" t="s">
        <v>188</v>
      </c>
      <c r="C617" t="s">
        <v>9</v>
      </c>
      <c r="D617" s="10">
        <v>0</v>
      </c>
      <c r="E617" t="s">
        <v>173</v>
      </c>
      <c r="F617">
        <v>0</v>
      </c>
    </row>
    <row r="618" spans="1:6" x14ac:dyDescent="0.25">
      <c r="A618">
        <v>2047</v>
      </c>
      <c r="B618" t="s">
        <v>188</v>
      </c>
      <c r="C618" t="s">
        <v>9</v>
      </c>
      <c r="D618" s="10">
        <v>0</v>
      </c>
      <c r="E618" t="s">
        <v>173</v>
      </c>
      <c r="F618">
        <v>0</v>
      </c>
    </row>
    <row r="619" spans="1:6" x14ac:dyDescent="0.25">
      <c r="A619">
        <v>2048</v>
      </c>
      <c r="B619" t="s">
        <v>188</v>
      </c>
      <c r="C619" t="s">
        <v>9</v>
      </c>
      <c r="D619" s="10">
        <v>0</v>
      </c>
      <c r="E619" t="s">
        <v>173</v>
      </c>
      <c r="F619">
        <v>0</v>
      </c>
    </row>
    <row r="620" spans="1:6" x14ac:dyDescent="0.25">
      <c r="A620">
        <v>2049</v>
      </c>
      <c r="B620" t="s">
        <v>188</v>
      </c>
      <c r="C620" t="s">
        <v>9</v>
      </c>
      <c r="D620" s="10">
        <v>0</v>
      </c>
      <c r="E620" t="s">
        <v>173</v>
      </c>
      <c r="F620">
        <v>0</v>
      </c>
    </row>
    <row r="621" spans="1:6" x14ac:dyDescent="0.25">
      <c r="A621">
        <v>2050</v>
      </c>
      <c r="B621" t="s">
        <v>188</v>
      </c>
      <c r="C621" t="s">
        <v>9</v>
      </c>
      <c r="D621" s="10">
        <v>0</v>
      </c>
      <c r="E621" t="s">
        <v>173</v>
      </c>
      <c r="F621">
        <v>0</v>
      </c>
    </row>
    <row r="622" spans="1:6" x14ac:dyDescent="0.25">
      <c r="A622">
        <v>2010</v>
      </c>
      <c r="B622" t="s">
        <v>189</v>
      </c>
      <c r="C622" t="s">
        <v>16</v>
      </c>
      <c r="D622" s="10">
        <v>2.9962624E-2</v>
      </c>
      <c r="E622" t="s">
        <v>173</v>
      </c>
      <c r="F622">
        <v>2.9962624E-2</v>
      </c>
    </row>
    <row r="623" spans="1:6" x14ac:dyDescent="0.25">
      <c r="A623">
        <v>2011</v>
      </c>
      <c r="B623" t="s">
        <v>189</v>
      </c>
      <c r="C623" t="s">
        <v>16</v>
      </c>
      <c r="D623" s="10">
        <v>4.0646395000000002E-2</v>
      </c>
      <c r="E623" t="s">
        <v>173</v>
      </c>
      <c r="F623">
        <v>4.0646394999999995E-2</v>
      </c>
    </row>
    <row r="624" spans="1:6" x14ac:dyDescent="0.25">
      <c r="A624">
        <v>2012</v>
      </c>
      <c r="B624" t="s">
        <v>189</v>
      </c>
      <c r="C624" t="s">
        <v>16</v>
      </c>
      <c r="D624" s="10">
        <v>5.0913192000000003E-2</v>
      </c>
      <c r="E624" t="s">
        <v>173</v>
      </c>
      <c r="F624">
        <v>5.0913192000000003E-2</v>
      </c>
    </row>
    <row r="625" spans="1:6" x14ac:dyDescent="0.25">
      <c r="A625">
        <v>2013</v>
      </c>
      <c r="B625" t="s">
        <v>189</v>
      </c>
      <c r="C625" t="s">
        <v>16</v>
      </c>
      <c r="D625" s="10">
        <v>5.1970961000000003E-2</v>
      </c>
      <c r="E625" t="s">
        <v>173</v>
      </c>
      <c r="F625">
        <v>5.1970961000000003E-2</v>
      </c>
    </row>
    <row r="626" spans="1:6" x14ac:dyDescent="0.25">
      <c r="A626">
        <v>2014</v>
      </c>
      <c r="B626" t="s">
        <v>189</v>
      </c>
      <c r="C626" t="s">
        <v>16</v>
      </c>
      <c r="D626" s="10">
        <v>4.8943138999999997E-2</v>
      </c>
      <c r="E626" t="s">
        <v>173</v>
      </c>
      <c r="F626">
        <v>4.8943139000000004E-2</v>
      </c>
    </row>
    <row r="627" spans="1:6" x14ac:dyDescent="0.25">
      <c r="A627">
        <v>2015</v>
      </c>
      <c r="B627" t="s">
        <v>189</v>
      </c>
      <c r="C627" t="s">
        <v>16</v>
      </c>
      <c r="D627" s="10">
        <v>4.6302467999999999E-2</v>
      </c>
      <c r="E627" t="s">
        <v>173</v>
      </c>
      <c r="F627">
        <v>4.6302467999999999E-2</v>
      </c>
    </row>
    <row r="628" spans="1:6" x14ac:dyDescent="0.25">
      <c r="A628">
        <v>2016</v>
      </c>
      <c r="B628" t="s">
        <v>189</v>
      </c>
      <c r="C628" t="s">
        <v>16</v>
      </c>
      <c r="D628" s="10">
        <v>4.0215172E-2</v>
      </c>
      <c r="E628" t="s">
        <v>173</v>
      </c>
      <c r="F628">
        <v>4.0215172E-2</v>
      </c>
    </row>
    <row r="629" spans="1:6" x14ac:dyDescent="0.25">
      <c r="A629">
        <v>2017</v>
      </c>
      <c r="B629" t="s">
        <v>189</v>
      </c>
      <c r="C629" t="s">
        <v>16</v>
      </c>
      <c r="D629" s="10">
        <v>3.8811898999999997E-2</v>
      </c>
      <c r="E629" t="s">
        <v>173</v>
      </c>
      <c r="F629">
        <v>3.8811898999999997E-2</v>
      </c>
    </row>
    <row r="630" spans="1:6" x14ac:dyDescent="0.25">
      <c r="A630">
        <v>2018</v>
      </c>
      <c r="B630" t="s">
        <v>189</v>
      </c>
      <c r="C630" t="s">
        <v>16</v>
      </c>
      <c r="D630" s="10">
        <v>4.2031486999999999E-2</v>
      </c>
      <c r="E630" t="s">
        <v>173</v>
      </c>
      <c r="F630">
        <v>4.2031486999999999E-2</v>
      </c>
    </row>
    <row r="631" spans="1:6" x14ac:dyDescent="0.25">
      <c r="A631">
        <v>2019</v>
      </c>
      <c r="B631" t="s">
        <v>189</v>
      </c>
      <c r="C631" t="s">
        <v>16</v>
      </c>
      <c r="D631" s="10">
        <v>4.4116184000000003E-2</v>
      </c>
      <c r="E631" t="s">
        <v>173</v>
      </c>
      <c r="F631">
        <v>4.4116183999999996E-2</v>
      </c>
    </row>
    <row r="632" spans="1:6" x14ac:dyDescent="0.25">
      <c r="A632">
        <v>2020</v>
      </c>
      <c r="B632" t="s">
        <v>189</v>
      </c>
      <c r="C632" t="s">
        <v>16</v>
      </c>
      <c r="D632" s="10">
        <v>3.7848133999999999E-2</v>
      </c>
      <c r="E632" t="s">
        <v>173</v>
      </c>
      <c r="F632">
        <v>3.7848133999999999E-2</v>
      </c>
    </row>
    <row r="633" spans="1:6" x14ac:dyDescent="0.25">
      <c r="A633">
        <v>2021</v>
      </c>
      <c r="B633" t="s">
        <v>189</v>
      </c>
      <c r="C633" t="s">
        <v>16</v>
      </c>
      <c r="D633" s="10">
        <v>3.4625991000000002E-2</v>
      </c>
      <c r="E633" t="s">
        <v>173</v>
      </c>
      <c r="F633">
        <v>3.4625991000000002E-2</v>
      </c>
    </row>
    <row r="634" spans="1:6" x14ac:dyDescent="0.25">
      <c r="A634">
        <v>2022</v>
      </c>
      <c r="B634" t="s">
        <v>189</v>
      </c>
      <c r="C634" t="s">
        <v>16</v>
      </c>
      <c r="D634" s="10">
        <v>3.6967884999999999E-2</v>
      </c>
      <c r="E634" t="s">
        <v>173</v>
      </c>
      <c r="F634">
        <v>3.6967885000000006E-2</v>
      </c>
    </row>
    <row r="635" spans="1:6" x14ac:dyDescent="0.25">
      <c r="A635">
        <v>2023</v>
      </c>
      <c r="B635" t="s">
        <v>189</v>
      </c>
      <c r="C635" t="s">
        <v>16</v>
      </c>
      <c r="D635" s="10">
        <v>3.4798135000000001E-2</v>
      </c>
      <c r="E635" t="s">
        <v>173</v>
      </c>
      <c r="F635">
        <v>3.4798135000000001E-2</v>
      </c>
    </row>
    <row r="636" spans="1:6" x14ac:dyDescent="0.25">
      <c r="A636">
        <v>2024</v>
      </c>
      <c r="B636" t="s">
        <v>189</v>
      </c>
      <c r="C636" t="s">
        <v>16</v>
      </c>
      <c r="D636" s="10">
        <v>3.3216061999999998E-2</v>
      </c>
      <c r="E636" t="s">
        <v>173</v>
      </c>
      <c r="F636">
        <v>3.3216061999999998E-2</v>
      </c>
    </row>
    <row r="637" spans="1:6" x14ac:dyDescent="0.25">
      <c r="A637">
        <v>2025</v>
      </c>
      <c r="B637" t="s">
        <v>189</v>
      </c>
      <c r="C637" t="s">
        <v>16</v>
      </c>
      <c r="D637" s="10">
        <v>3.1533234E-2</v>
      </c>
      <c r="E637" t="s">
        <v>173</v>
      </c>
      <c r="F637">
        <v>3.1533234E-2</v>
      </c>
    </row>
    <row r="638" spans="1:6" x14ac:dyDescent="0.25">
      <c r="A638">
        <v>2026</v>
      </c>
      <c r="B638" t="s">
        <v>189</v>
      </c>
      <c r="C638" t="s">
        <v>16</v>
      </c>
      <c r="D638" s="10">
        <v>2.9819604999999999E-2</v>
      </c>
      <c r="E638" t="s">
        <v>173</v>
      </c>
      <c r="F638">
        <v>2.9819604999999999E-2</v>
      </c>
    </row>
    <row r="639" spans="1:6" x14ac:dyDescent="0.25">
      <c r="A639">
        <v>2027</v>
      </c>
      <c r="B639" t="s">
        <v>189</v>
      </c>
      <c r="C639" t="s">
        <v>16</v>
      </c>
      <c r="D639" s="10">
        <v>2.8127335999999999E-2</v>
      </c>
      <c r="E639" t="s">
        <v>173</v>
      </c>
      <c r="F639">
        <v>2.8127335999999999E-2</v>
      </c>
    </row>
    <row r="640" spans="1:6" x14ac:dyDescent="0.25">
      <c r="A640">
        <v>2028</v>
      </c>
      <c r="B640" t="s">
        <v>189</v>
      </c>
      <c r="C640" t="s">
        <v>16</v>
      </c>
      <c r="D640" s="10">
        <v>2.6692852999999999E-2</v>
      </c>
      <c r="E640" t="s">
        <v>173</v>
      </c>
      <c r="F640">
        <v>2.6692852999999999E-2</v>
      </c>
    </row>
    <row r="641" spans="1:6" x14ac:dyDescent="0.25">
      <c r="A641">
        <v>2029</v>
      </c>
      <c r="B641" t="s">
        <v>189</v>
      </c>
      <c r="C641" t="s">
        <v>16</v>
      </c>
      <c r="D641" s="10">
        <v>2.5016044000000001E-2</v>
      </c>
      <c r="E641" t="s">
        <v>173</v>
      </c>
      <c r="F641">
        <v>2.5016044000000001E-2</v>
      </c>
    </row>
    <row r="642" spans="1:6" x14ac:dyDescent="0.25">
      <c r="A642">
        <v>2030</v>
      </c>
      <c r="B642" t="s">
        <v>189</v>
      </c>
      <c r="C642" t="s">
        <v>16</v>
      </c>
      <c r="D642" s="10">
        <v>2.2951855E-2</v>
      </c>
      <c r="E642" t="s">
        <v>173</v>
      </c>
      <c r="F642">
        <v>2.2951854999999997E-2</v>
      </c>
    </row>
    <row r="643" spans="1:6" x14ac:dyDescent="0.25">
      <c r="A643">
        <v>2031</v>
      </c>
      <c r="B643" t="s">
        <v>189</v>
      </c>
      <c r="C643" t="s">
        <v>16</v>
      </c>
      <c r="D643" s="10">
        <v>2.1175067999999998E-2</v>
      </c>
      <c r="E643" t="s">
        <v>173</v>
      </c>
      <c r="F643">
        <v>2.1175067999999998E-2</v>
      </c>
    </row>
    <row r="644" spans="1:6" x14ac:dyDescent="0.25">
      <c r="A644">
        <v>2032</v>
      </c>
      <c r="B644" t="s">
        <v>189</v>
      </c>
      <c r="C644" t="s">
        <v>16</v>
      </c>
      <c r="D644" s="10">
        <v>1.9655354E-2</v>
      </c>
      <c r="E644" t="s">
        <v>173</v>
      </c>
      <c r="F644">
        <v>1.9655354E-2</v>
      </c>
    </row>
    <row r="645" spans="1:6" x14ac:dyDescent="0.25">
      <c r="A645">
        <v>2033</v>
      </c>
      <c r="B645" t="s">
        <v>189</v>
      </c>
      <c r="C645" t="s">
        <v>16</v>
      </c>
      <c r="D645" s="10">
        <v>1.8325147E-2</v>
      </c>
      <c r="E645" t="s">
        <v>173</v>
      </c>
      <c r="F645">
        <v>1.8325147E-2</v>
      </c>
    </row>
    <row r="646" spans="1:6" x14ac:dyDescent="0.25">
      <c r="A646">
        <v>2034</v>
      </c>
      <c r="B646" t="s">
        <v>189</v>
      </c>
      <c r="C646" t="s">
        <v>16</v>
      </c>
      <c r="D646" s="10">
        <v>1.7144466000000001E-2</v>
      </c>
      <c r="E646" t="s">
        <v>173</v>
      </c>
      <c r="F646">
        <v>1.7144466000000001E-2</v>
      </c>
    </row>
    <row r="647" spans="1:6" x14ac:dyDescent="0.25">
      <c r="A647">
        <v>2035</v>
      </c>
      <c r="B647" t="s">
        <v>189</v>
      </c>
      <c r="C647" t="s">
        <v>16</v>
      </c>
      <c r="D647" s="10">
        <v>1.6098161999999999E-2</v>
      </c>
      <c r="E647" t="s">
        <v>173</v>
      </c>
      <c r="F647">
        <v>1.6098161999999999E-2</v>
      </c>
    </row>
    <row r="648" spans="1:6" x14ac:dyDescent="0.25">
      <c r="A648">
        <v>2036</v>
      </c>
      <c r="B648" t="s">
        <v>189</v>
      </c>
      <c r="C648" t="s">
        <v>16</v>
      </c>
      <c r="D648" s="10">
        <v>1.5253264000000001E-2</v>
      </c>
      <c r="E648" t="s">
        <v>173</v>
      </c>
      <c r="F648">
        <v>1.5253263999999999E-2</v>
      </c>
    </row>
    <row r="649" spans="1:6" x14ac:dyDescent="0.25">
      <c r="A649">
        <v>2037</v>
      </c>
      <c r="B649" t="s">
        <v>189</v>
      </c>
      <c r="C649" t="s">
        <v>16</v>
      </c>
      <c r="D649" s="10">
        <v>1.4585592E-2</v>
      </c>
      <c r="E649" t="s">
        <v>173</v>
      </c>
      <c r="F649">
        <v>1.4585592E-2</v>
      </c>
    </row>
    <row r="650" spans="1:6" x14ac:dyDescent="0.25">
      <c r="A650">
        <v>2038</v>
      </c>
      <c r="B650" t="s">
        <v>189</v>
      </c>
      <c r="C650" t="s">
        <v>16</v>
      </c>
      <c r="D650" s="10">
        <v>1.3985855E-2</v>
      </c>
      <c r="E650" t="s">
        <v>173</v>
      </c>
      <c r="F650">
        <v>1.3985855E-2</v>
      </c>
    </row>
    <row r="651" spans="1:6" x14ac:dyDescent="0.25">
      <c r="A651">
        <v>2039</v>
      </c>
      <c r="B651" t="s">
        <v>189</v>
      </c>
      <c r="C651" t="s">
        <v>16</v>
      </c>
      <c r="D651" s="10">
        <v>1.3445990999999999E-2</v>
      </c>
      <c r="E651" t="s">
        <v>173</v>
      </c>
      <c r="F651">
        <v>1.3445990999999999E-2</v>
      </c>
    </row>
    <row r="652" spans="1:6" x14ac:dyDescent="0.25">
      <c r="A652">
        <v>2040</v>
      </c>
      <c r="B652" t="s">
        <v>189</v>
      </c>
      <c r="C652" t="s">
        <v>16</v>
      </c>
      <c r="D652" s="10">
        <v>1.2984066000000001E-2</v>
      </c>
      <c r="E652" t="s">
        <v>173</v>
      </c>
      <c r="F652">
        <v>1.2984066000000001E-2</v>
      </c>
    </row>
    <row r="653" spans="1:6" x14ac:dyDescent="0.25">
      <c r="A653">
        <v>2041</v>
      </c>
      <c r="B653" t="s">
        <v>189</v>
      </c>
      <c r="C653" t="s">
        <v>16</v>
      </c>
      <c r="D653" s="10">
        <v>1.2569076E-2</v>
      </c>
      <c r="E653" t="s">
        <v>173</v>
      </c>
      <c r="F653">
        <v>1.2569076E-2</v>
      </c>
    </row>
    <row r="654" spans="1:6" x14ac:dyDescent="0.25">
      <c r="A654">
        <v>2042</v>
      </c>
      <c r="B654" t="s">
        <v>189</v>
      </c>
      <c r="C654" t="s">
        <v>16</v>
      </c>
      <c r="D654" s="10">
        <v>1.2186693E-2</v>
      </c>
      <c r="E654" t="s">
        <v>173</v>
      </c>
      <c r="F654">
        <v>1.2186693E-2</v>
      </c>
    </row>
    <row r="655" spans="1:6" x14ac:dyDescent="0.25">
      <c r="A655">
        <v>2043</v>
      </c>
      <c r="B655" t="s">
        <v>189</v>
      </c>
      <c r="C655" t="s">
        <v>16</v>
      </c>
      <c r="D655" s="10">
        <v>1.1810617000000001E-2</v>
      </c>
      <c r="E655" t="s">
        <v>173</v>
      </c>
      <c r="F655">
        <v>1.1810617000000001E-2</v>
      </c>
    </row>
    <row r="656" spans="1:6" x14ac:dyDescent="0.25">
      <c r="A656">
        <v>2044</v>
      </c>
      <c r="B656" t="s">
        <v>189</v>
      </c>
      <c r="C656" t="s">
        <v>16</v>
      </c>
      <c r="D656" s="10">
        <v>1.1447837000000001E-2</v>
      </c>
      <c r="E656" t="s">
        <v>173</v>
      </c>
      <c r="F656">
        <v>1.1447837000000001E-2</v>
      </c>
    </row>
    <row r="657" spans="1:6" x14ac:dyDescent="0.25">
      <c r="A657">
        <v>2045</v>
      </c>
      <c r="B657" t="s">
        <v>189</v>
      </c>
      <c r="C657" t="s">
        <v>16</v>
      </c>
      <c r="D657" s="10">
        <v>1.1101404E-2</v>
      </c>
      <c r="E657" t="s">
        <v>173</v>
      </c>
      <c r="F657">
        <v>1.1101404E-2</v>
      </c>
    </row>
    <row r="658" spans="1:6" x14ac:dyDescent="0.25">
      <c r="A658">
        <v>2046</v>
      </c>
      <c r="B658" t="s">
        <v>189</v>
      </c>
      <c r="C658" t="s">
        <v>16</v>
      </c>
      <c r="D658" s="10">
        <v>1.0773346E-2</v>
      </c>
      <c r="E658" t="s">
        <v>173</v>
      </c>
      <c r="F658">
        <v>1.0773346E-2</v>
      </c>
    </row>
    <row r="659" spans="1:6" x14ac:dyDescent="0.25">
      <c r="A659">
        <v>2047</v>
      </c>
      <c r="B659" t="s">
        <v>189</v>
      </c>
      <c r="C659" t="s">
        <v>16</v>
      </c>
      <c r="D659" s="10">
        <v>1.0462941E-2</v>
      </c>
      <c r="E659" t="s">
        <v>173</v>
      </c>
      <c r="F659">
        <v>1.0462941E-2</v>
      </c>
    </row>
    <row r="660" spans="1:6" x14ac:dyDescent="0.25">
      <c r="A660">
        <v>2048</v>
      </c>
      <c r="B660" t="s">
        <v>189</v>
      </c>
      <c r="C660" t="s">
        <v>16</v>
      </c>
      <c r="D660" s="10">
        <v>1.0161208E-2</v>
      </c>
      <c r="E660" t="s">
        <v>173</v>
      </c>
      <c r="F660">
        <v>1.0161208E-2</v>
      </c>
    </row>
    <row r="661" spans="1:6" x14ac:dyDescent="0.25">
      <c r="A661">
        <v>2049</v>
      </c>
      <c r="B661" t="s">
        <v>189</v>
      </c>
      <c r="C661" t="s">
        <v>16</v>
      </c>
      <c r="D661" s="10">
        <v>9.8704970000000006E-3</v>
      </c>
      <c r="E661" t="s">
        <v>173</v>
      </c>
      <c r="F661">
        <v>9.8704970000000006E-3</v>
      </c>
    </row>
    <row r="662" spans="1:6" x14ac:dyDescent="0.25">
      <c r="A662">
        <v>2050</v>
      </c>
      <c r="B662" t="s">
        <v>189</v>
      </c>
      <c r="C662" t="s">
        <v>16</v>
      </c>
      <c r="D662" s="10">
        <v>9.5884019999999993E-3</v>
      </c>
      <c r="E662" t="s">
        <v>173</v>
      </c>
      <c r="F662">
        <v>9.5884020000000011E-3</v>
      </c>
    </row>
    <row r="663" spans="1:6" x14ac:dyDescent="0.25">
      <c r="A663">
        <v>2010</v>
      </c>
      <c r="B663" t="s">
        <v>189</v>
      </c>
      <c r="C663" t="s">
        <v>17</v>
      </c>
      <c r="D663" s="10">
        <v>2.9962624E-2</v>
      </c>
      <c r="E663" t="s">
        <v>173</v>
      </c>
      <c r="F663">
        <v>2.9962624E-2</v>
      </c>
    </row>
    <row r="664" spans="1:6" x14ac:dyDescent="0.25">
      <c r="A664">
        <v>2011</v>
      </c>
      <c r="B664" t="s">
        <v>189</v>
      </c>
      <c r="C664" t="s">
        <v>17</v>
      </c>
      <c r="D664" s="10">
        <v>4.0646395000000002E-2</v>
      </c>
      <c r="E664" t="s">
        <v>173</v>
      </c>
      <c r="F664">
        <v>4.0646394999999995E-2</v>
      </c>
    </row>
    <row r="665" spans="1:6" x14ac:dyDescent="0.25">
      <c r="A665">
        <v>2012</v>
      </c>
      <c r="B665" t="s">
        <v>189</v>
      </c>
      <c r="C665" t="s">
        <v>17</v>
      </c>
      <c r="D665" s="10">
        <v>5.0913192000000003E-2</v>
      </c>
      <c r="E665" t="s">
        <v>173</v>
      </c>
      <c r="F665">
        <v>5.0913192000000003E-2</v>
      </c>
    </row>
    <row r="666" spans="1:6" x14ac:dyDescent="0.25">
      <c r="A666">
        <v>2013</v>
      </c>
      <c r="B666" t="s">
        <v>189</v>
      </c>
      <c r="C666" t="s">
        <v>17</v>
      </c>
      <c r="D666" s="10">
        <v>5.1970961000000003E-2</v>
      </c>
      <c r="E666" t="s">
        <v>173</v>
      </c>
      <c r="F666">
        <v>5.1970961000000003E-2</v>
      </c>
    </row>
    <row r="667" spans="1:6" x14ac:dyDescent="0.25">
      <c r="A667">
        <v>2014</v>
      </c>
      <c r="B667" t="s">
        <v>189</v>
      </c>
      <c r="C667" t="s">
        <v>17</v>
      </c>
      <c r="D667" s="10">
        <v>4.8943138999999997E-2</v>
      </c>
      <c r="E667" t="s">
        <v>173</v>
      </c>
      <c r="F667">
        <v>4.8943139000000004E-2</v>
      </c>
    </row>
    <row r="668" spans="1:6" x14ac:dyDescent="0.25">
      <c r="A668">
        <v>2015</v>
      </c>
      <c r="B668" t="s">
        <v>189</v>
      </c>
      <c r="C668" t="s">
        <v>17</v>
      </c>
      <c r="D668" s="10">
        <v>4.6302467999999999E-2</v>
      </c>
      <c r="E668" t="s">
        <v>173</v>
      </c>
      <c r="F668">
        <v>4.6302467999999999E-2</v>
      </c>
    </row>
    <row r="669" spans="1:6" x14ac:dyDescent="0.25">
      <c r="A669">
        <v>2016</v>
      </c>
      <c r="B669" t="s">
        <v>189</v>
      </c>
      <c r="C669" t="s">
        <v>17</v>
      </c>
      <c r="D669" s="10">
        <v>4.0215172E-2</v>
      </c>
      <c r="E669" t="s">
        <v>173</v>
      </c>
      <c r="F669">
        <v>4.0215172E-2</v>
      </c>
    </row>
    <row r="670" spans="1:6" x14ac:dyDescent="0.25">
      <c r="A670">
        <v>2017</v>
      </c>
      <c r="B670" t="s">
        <v>189</v>
      </c>
      <c r="C670" t="s">
        <v>17</v>
      </c>
      <c r="D670" s="10">
        <v>3.8811898999999997E-2</v>
      </c>
      <c r="E670" t="s">
        <v>173</v>
      </c>
      <c r="F670">
        <v>3.8811898999999997E-2</v>
      </c>
    </row>
    <row r="671" spans="1:6" x14ac:dyDescent="0.25">
      <c r="A671">
        <v>2018</v>
      </c>
      <c r="B671" t="s">
        <v>189</v>
      </c>
      <c r="C671" t="s">
        <v>17</v>
      </c>
      <c r="D671" s="10">
        <v>4.2031486999999999E-2</v>
      </c>
      <c r="E671" t="s">
        <v>173</v>
      </c>
      <c r="F671">
        <v>4.2031486999999999E-2</v>
      </c>
    </row>
    <row r="672" spans="1:6" x14ac:dyDescent="0.25">
      <c r="A672">
        <v>2019</v>
      </c>
      <c r="B672" t="s">
        <v>189</v>
      </c>
      <c r="C672" t="s">
        <v>17</v>
      </c>
      <c r="D672" s="10">
        <v>4.4116184000000003E-2</v>
      </c>
      <c r="E672" t="s">
        <v>173</v>
      </c>
      <c r="F672">
        <v>4.4116183999999996E-2</v>
      </c>
    </row>
    <row r="673" spans="1:6" x14ac:dyDescent="0.25">
      <c r="A673">
        <v>2020</v>
      </c>
      <c r="B673" t="s">
        <v>189</v>
      </c>
      <c r="C673" t="s">
        <v>17</v>
      </c>
      <c r="D673" s="10">
        <v>3.7848133999999999E-2</v>
      </c>
      <c r="E673" t="s">
        <v>173</v>
      </c>
      <c r="F673">
        <v>3.7848133999999999E-2</v>
      </c>
    </row>
    <row r="674" spans="1:6" x14ac:dyDescent="0.25">
      <c r="A674">
        <v>2021</v>
      </c>
      <c r="B674" t="s">
        <v>189</v>
      </c>
      <c r="C674" t="s">
        <v>17</v>
      </c>
      <c r="D674" s="10">
        <v>3.4625991000000002E-2</v>
      </c>
      <c r="E674" t="s">
        <v>173</v>
      </c>
      <c r="F674">
        <v>3.4625991000000002E-2</v>
      </c>
    </row>
    <row r="675" spans="1:6" x14ac:dyDescent="0.25">
      <c r="A675">
        <v>2022</v>
      </c>
      <c r="B675" t="s">
        <v>189</v>
      </c>
      <c r="C675" t="s">
        <v>17</v>
      </c>
      <c r="D675" s="10">
        <v>3.6967780999999998E-2</v>
      </c>
      <c r="E675" t="s">
        <v>173</v>
      </c>
      <c r="F675">
        <v>3.6967781000000005E-2</v>
      </c>
    </row>
    <row r="676" spans="1:6" x14ac:dyDescent="0.25">
      <c r="A676">
        <v>2023</v>
      </c>
      <c r="B676" t="s">
        <v>189</v>
      </c>
      <c r="C676" t="s">
        <v>17</v>
      </c>
      <c r="D676" s="10">
        <v>3.4805370000000002E-2</v>
      </c>
      <c r="E676" t="s">
        <v>173</v>
      </c>
      <c r="F676">
        <v>3.4805370000000002E-2</v>
      </c>
    </row>
    <row r="677" spans="1:6" x14ac:dyDescent="0.25">
      <c r="A677">
        <v>2024</v>
      </c>
      <c r="B677" t="s">
        <v>189</v>
      </c>
      <c r="C677" t="s">
        <v>17</v>
      </c>
      <c r="D677" s="10">
        <v>3.3228832999999999E-2</v>
      </c>
      <c r="E677" t="s">
        <v>173</v>
      </c>
      <c r="F677">
        <v>3.3228832999999999E-2</v>
      </c>
    </row>
    <row r="678" spans="1:6" x14ac:dyDescent="0.25">
      <c r="A678">
        <v>2025</v>
      </c>
      <c r="B678" t="s">
        <v>189</v>
      </c>
      <c r="C678" t="s">
        <v>17</v>
      </c>
      <c r="D678" s="10">
        <v>3.1594107000000003E-2</v>
      </c>
      <c r="E678" t="s">
        <v>173</v>
      </c>
      <c r="F678">
        <v>3.1594107000000003E-2</v>
      </c>
    </row>
    <row r="679" spans="1:6" x14ac:dyDescent="0.25">
      <c r="A679">
        <v>2026</v>
      </c>
      <c r="B679" t="s">
        <v>189</v>
      </c>
      <c r="C679" t="s">
        <v>17</v>
      </c>
      <c r="D679" s="10">
        <v>3.0008815000000001E-2</v>
      </c>
      <c r="E679" t="s">
        <v>173</v>
      </c>
      <c r="F679">
        <v>3.0008814999999998E-2</v>
      </c>
    </row>
    <row r="680" spans="1:6" x14ac:dyDescent="0.25">
      <c r="A680">
        <v>2027</v>
      </c>
      <c r="B680" t="s">
        <v>189</v>
      </c>
      <c r="C680" t="s">
        <v>17</v>
      </c>
      <c r="D680" s="10">
        <v>2.8523507E-2</v>
      </c>
      <c r="E680" t="s">
        <v>173</v>
      </c>
      <c r="F680">
        <v>2.8523507E-2</v>
      </c>
    </row>
    <row r="681" spans="1:6" x14ac:dyDescent="0.25">
      <c r="A681">
        <v>2028</v>
      </c>
      <c r="B681" t="s">
        <v>189</v>
      </c>
      <c r="C681" t="s">
        <v>17</v>
      </c>
      <c r="D681" s="10">
        <v>2.7318446999999999E-2</v>
      </c>
      <c r="E681" t="s">
        <v>173</v>
      </c>
      <c r="F681">
        <v>2.7318446999999999E-2</v>
      </c>
    </row>
    <row r="682" spans="1:6" x14ac:dyDescent="0.25">
      <c r="A682">
        <v>2029</v>
      </c>
      <c r="B682" t="s">
        <v>189</v>
      </c>
      <c r="C682" t="s">
        <v>17</v>
      </c>
      <c r="D682" s="10">
        <v>2.5911815000000001E-2</v>
      </c>
      <c r="E682" t="s">
        <v>173</v>
      </c>
      <c r="F682">
        <v>2.5911815000000001E-2</v>
      </c>
    </row>
    <row r="683" spans="1:6" x14ac:dyDescent="0.25">
      <c r="A683">
        <v>2030</v>
      </c>
      <c r="B683" t="s">
        <v>189</v>
      </c>
      <c r="C683" t="s">
        <v>17</v>
      </c>
      <c r="D683" s="10">
        <v>2.4153109999999998E-2</v>
      </c>
      <c r="E683" t="s">
        <v>173</v>
      </c>
      <c r="F683">
        <v>2.4153110000000002E-2</v>
      </c>
    </row>
    <row r="684" spans="1:6" x14ac:dyDescent="0.25">
      <c r="A684">
        <v>2031</v>
      </c>
      <c r="B684" t="s">
        <v>189</v>
      </c>
      <c r="C684" t="s">
        <v>17</v>
      </c>
      <c r="D684" s="10">
        <v>2.266315E-2</v>
      </c>
      <c r="E684" t="s">
        <v>173</v>
      </c>
      <c r="F684">
        <v>2.266315E-2</v>
      </c>
    </row>
    <row r="685" spans="1:6" x14ac:dyDescent="0.25">
      <c r="A685">
        <v>2032</v>
      </c>
      <c r="B685" t="s">
        <v>189</v>
      </c>
      <c r="C685" t="s">
        <v>17</v>
      </c>
      <c r="D685" s="10">
        <v>2.1416818000000001E-2</v>
      </c>
      <c r="E685" t="s">
        <v>173</v>
      </c>
      <c r="F685">
        <v>2.1416818000000001E-2</v>
      </c>
    </row>
    <row r="686" spans="1:6" x14ac:dyDescent="0.25">
      <c r="A686">
        <v>2033</v>
      </c>
      <c r="B686" t="s">
        <v>189</v>
      </c>
      <c r="C686" t="s">
        <v>17</v>
      </c>
      <c r="D686" s="10">
        <v>2.0285497999999999E-2</v>
      </c>
      <c r="E686" t="s">
        <v>173</v>
      </c>
      <c r="F686">
        <v>2.0285497999999999E-2</v>
      </c>
    </row>
    <row r="687" spans="1:6" x14ac:dyDescent="0.25">
      <c r="A687">
        <v>2034</v>
      </c>
      <c r="B687" t="s">
        <v>189</v>
      </c>
      <c r="C687" t="s">
        <v>17</v>
      </c>
      <c r="D687" s="10">
        <v>1.9234192000000001E-2</v>
      </c>
      <c r="E687" t="s">
        <v>173</v>
      </c>
      <c r="F687">
        <v>1.9234192000000001E-2</v>
      </c>
    </row>
    <row r="688" spans="1:6" x14ac:dyDescent="0.25">
      <c r="A688">
        <v>2035</v>
      </c>
      <c r="B688" t="s">
        <v>189</v>
      </c>
      <c r="C688" t="s">
        <v>17</v>
      </c>
      <c r="D688" s="10">
        <v>1.8326796999999999E-2</v>
      </c>
      <c r="E688" t="s">
        <v>173</v>
      </c>
      <c r="F688">
        <v>1.8326796999999999E-2</v>
      </c>
    </row>
    <row r="689" spans="1:6" x14ac:dyDescent="0.25">
      <c r="A689">
        <v>2036</v>
      </c>
      <c r="B689" t="s">
        <v>189</v>
      </c>
      <c r="C689" t="s">
        <v>17</v>
      </c>
      <c r="D689" s="10">
        <v>1.7624592000000001E-2</v>
      </c>
      <c r="E689" t="s">
        <v>173</v>
      </c>
      <c r="F689">
        <v>1.7624592000000001E-2</v>
      </c>
    </row>
    <row r="690" spans="1:6" x14ac:dyDescent="0.25">
      <c r="A690">
        <v>2037</v>
      </c>
      <c r="B690" t="s">
        <v>189</v>
      </c>
      <c r="C690" t="s">
        <v>17</v>
      </c>
      <c r="D690" s="10">
        <v>1.7076292E-2</v>
      </c>
      <c r="E690" t="s">
        <v>173</v>
      </c>
      <c r="F690">
        <v>1.7076292E-2</v>
      </c>
    </row>
    <row r="691" spans="1:6" x14ac:dyDescent="0.25">
      <c r="A691">
        <v>2038</v>
      </c>
      <c r="B691" t="s">
        <v>189</v>
      </c>
      <c r="C691" t="s">
        <v>17</v>
      </c>
      <c r="D691" s="10">
        <v>1.6574709E-2</v>
      </c>
      <c r="E691" t="s">
        <v>173</v>
      </c>
      <c r="F691">
        <v>1.6574709E-2</v>
      </c>
    </row>
    <row r="692" spans="1:6" x14ac:dyDescent="0.25">
      <c r="A692">
        <v>2039</v>
      </c>
      <c r="B692" t="s">
        <v>189</v>
      </c>
      <c r="C692" t="s">
        <v>17</v>
      </c>
      <c r="D692" s="10">
        <v>1.6120026999999999E-2</v>
      </c>
      <c r="E692" t="s">
        <v>173</v>
      </c>
      <c r="F692">
        <v>1.6120027000000002E-2</v>
      </c>
    </row>
    <row r="693" spans="1:6" x14ac:dyDescent="0.25">
      <c r="A693">
        <v>2040</v>
      </c>
      <c r="B693" t="s">
        <v>189</v>
      </c>
      <c r="C693" t="s">
        <v>17</v>
      </c>
      <c r="D693" s="10">
        <v>1.5741544E-2</v>
      </c>
      <c r="E693" t="s">
        <v>173</v>
      </c>
      <c r="F693">
        <v>1.5741544E-2</v>
      </c>
    </row>
    <row r="694" spans="1:6" x14ac:dyDescent="0.25">
      <c r="A694">
        <v>2041</v>
      </c>
      <c r="B694" t="s">
        <v>189</v>
      </c>
      <c r="C694" t="s">
        <v>17</v>
      </c>
      <c r="D694" s="10">
        <v>1.5412652000000001E-2</v>
      </c>
      <c r="E694" t="s">
        <v>173</v>
      </c>
      <c r="F694">
        <v>1.5412651999999999E-2</v>
      </c>
    </row>
    <row r="695" spans="1:6" x14ac:dyDescent="0.25">
      <c r="A695">
        <v>2042</v>
      </c>
      <c r="B695" t="s">
        <v>189</v>
      </c>
      <c r="C695" t="s">
        <v>17</v>
      </c>
      <c r="D695" s="10">
        <v>1.5100509999999999E-2</v>
      </c>
      <c r="E695" t="s">
        <v>173</v>
      </c>
      <c r="F695">
        <v>1.5100509999999999E-2</v>
      </c>
    </row>
    <row r="696" spans="1:6" x14ac:dyDescent="0.25">
      <c r="A696">
        <v>2043</v>
      </c>
      <c r="B696" t="s">
        <v>189</v>
      </c>
      <c r="C696" t="s">
        <v>17</v>
      </c>
      <c r="D696" s="10">
        <v>1.4765815999999999E-2</v>
      </c>
      <c r="E696" t="s">
        <v>173</v>
      </c>
      <c r="F696">
        <v>1.4765815999999999E-2</v>
      </c>
    </row>
    <row r="697" spans="1:6" x14ac:dyDescent="0.25">
      <c r="A697">
        <v>2044</v>
      </c>
      <c r="B697" t="s">
        <v>189</v>
      </c>
      <c r="C697" t="s">
        <v>17</v>
      </c>
      <c r="D697" s="10">
        <v>1.4423103E-2</v>
      </c>
      <c r="E697" t="s">
        <v>173</v>
      </c>
      <c r="F697">
        <v>1.4423103E-2</v>
      </c>
    </row>
    <row r="698" spans="1:6" x14ac:dyDescent="0.25">
      <c r="A698">
        <v>2045</v>
      </c>
      <c r="B698" t="s">
        <v>189</v>
      </c>
      <c r="C698" t="s">
        <v>17</v>
      </c>
      <c r="D698" s="10">
        <v>1.4072688E-2</v>
      </c>
      <c r="E698" t="s">
        <v>173</v>
      </c>
      <c r="F698">
        <v>1.4072688E-2</v>
      </c>
    </row>
    <row r="699" spans="1:6" x14ac:dyDescent="0.25">
      <c r="A699">
        <v>2046</v>
      </c>
      <c r="B699" t="s">
        <v>189</v>
      </c>
      <c r="C699" t="s">
        <v>17</v>
      </c>
      <c r="D699" s="10">
        <v>1.3716301E-2</v>
      </c>
      <c r="E699" t="s">
        <v>173</v>
      </c>
      <c r="F699">
        <v>1.3716301E-2</v>
      </c>
    </row>
    <row r="700" spans="1:6" x14ac:dyDescent="0.25">
      <c r="A700">
        <v>2047</v>
      </c>
      <c r="B700" t="s">
        <v>189</v>
      </c>
      <c r="C700" t="s">
        <v>17</v>
      </c>
      <c r="D700" s="10">
        <v>1.3356461E-2</v>
      </c>
      <c r="E700" t="s">
        <v>173</v>
      </c>
      <c r="F700">
        <v>1.3356461E-2</v>
      </c>
    </row>
    <row r="701" spans="1:6" x14ac:dyDescent="0.25">
      <c r="A701">
        <v>2048</v>
      </c>
      <c r="B701" t="s">
        <v>189</v>
      </c>
      <c r="C701" t="s">
        <v>17</v>
      </c>
      <c r="D701" s="10">
        <v>1.2981978999999999E-2</v>
      </c>
      <c r="E701" t="s">
        <v>173</v>
      </c>
      <c r="F701">
        <v>1.2981979000000001E-2</v>
      </c>
    </row>
    <row r="702" spans="1:6" x14ac:dyDescent="0.25">
      <c r="A702">
        <v>2049</v>
      </c>
      <c r="B702" t="s">
        <v>189</v>
      </c>
      <c r="C702" t="s">
        <v>17</v>
      </c>
      <c r="D702" s="10">
        <v>1.2595597E-2</v>
      </c>
      <c r="E702" t="s">
        <v>173</v>
      </c>
      <c r="F702">
        <v>1.2595597E-2</v>
      </c>
    </row>
    <row r="703" spans="1:6" x14ac:dyDescent="0.25">
      <c r="A703">
        <v>2050</v>
      </c>
      <c r="B703" t="s">
        <v>189</v>
      </c>
      <c r="C703" t="s">
        <v>17</v>
      </c>
      <c r="D703" s="10">
        <v>1.2194098E-2</v>
      </c>
      <c r="E703" t="s">
        <v>173</v>
      </c>
      <c r="F703">
        <v>1.2194098E-2</v>
      </c>
    </row>
    <row r="704" spans="1:6" x14ac:dyDescent="0.25">
      <c r="A704">
        <v>2010</v>
      </c>
      <c r="B704" t="s">
        <v>189</v>
      </c>
      <c r="C704" t="s">
        <v>9</v>
      </c>
      <c r="D704" s="10">
        <v>2.9962624E-2</v>
      </c>
      <c r="E704" t="s">
        <v>173</v>
      </c>
      <c r="F704">
        <v>2.9962624E-2</v>
      </c>
    </row>
    <row r="705" spans="1:6" x14ac:dyDescent="0.25">
      <c r="A705">
        <v>2011</v>
      </c>
      <c r="B705" t="s">
        <v>189</v>
      </c>
      <c r="C705" t="s">
        <v>9</v>
      </c>
      <c r="D705" s="10">
        <v>4.0646395000000002E-2</v>
      </c>
      <c r="E705" t="s">
        <v>173</v>
      </c>
      <c r="F705">
        <v>4.0646394999999995E-2</v>
      </c>
    </row>
    <row r="706" spans="1:6" x14ac:dyDescent="0.25">
      <c r="A706">
        <v>2012</v>
      </c>
      <c r="B706" t="s">
        <v>189</v>
      </c>
      <c r="C706" t="s">
        <v>9</v>
      </c>
      <c r="D706" s="10">
        <v>5.0913192000000003E-2</v>
      </c>
      <c r="E706" t="s">
        <v>173</v>
      </c>
      <c r="F706">
        <v>5.0913192000000003E-2</v>
      </c>
    </row>
    <row r="707" spans="1:6" x14ac:dyDescent="0.25">
      <c r="A707">
        <v>2013</v>
      </c>
      <c r="B707" t="s">
        <v>189</v>
      </c>
      <c r="C707" t="s">
        <v>9</v>
      </c>
      <c r="D707" s="10">
        <v>5.1970961000000003E-2</v>
      </c>
      <c r="E707" t="s">
        <v>173</v>
      </c>
      <c r="F707">
        <v>5.1970961000000003E-2</v>
      </c>
    </row>
    <row r="708" spans="1:6" x14ac:dyDescent="0.25">
      <c r="A708">
        <v>2014</v>
      </c>
      <c r="B708" t="s">
        <v>189</v>
      </c>
      <c r="C708" t="s">
        <v>9</v>
      </c>
      <c r="D708" s="10">
        <v>4.8943138999999997E-2</v>
      </c>
      <c r="E708" t="s">
        <v>173</v>
      </c>
      <c r="F708">
        <v>4.8943139000000004E-2</v>
      </c>
    </row>
    <row r="709" spans="1:6" x14ac:dyDescent="0.25">
      <c r="A709">
        <v>2015</v>
      </c>
      <c r="B709" t="s">
        <v>189</v>
      </c>
      <c r="C709" t="s">
        <v>9</v>
      </c>
      <c r="D709" s="10">
        <v>4.6302467999999999E-2</v>
      </c>
      <c r="E709" t="s">
        <v>173</v>
      </c>
      <c r="F709">
        <v>4.6302467999999999E-2</v>
      </c>
    </row>
    <row r="710" spans="1:6" x14ac:dyDescent="0.25">
      <c r="A710">
        <v>2016</v>
      </c>
      <c r="B710" t="s">
        <v>189</v>
      </c>
      <c r="C710" t="s">
        <v>9</v>
      </c>
      <c r="D710" s="10">
        <v>4.0215172E-2</v>
      </c>
      <c r="E710" t="s">
        <v>173</v>
      </c>
      <c r="F710">
        <v>4.0215172E-2</v>
      </c>
    </row>
    <row r="711" spans="1:6" x14ac:dyDescent="0.25">
      <c r="A711">
        <v>2017</v>
      </c>
      <c r="B711" t="s">
        <v>189</v>
      </c>
      <c r="C711" t="s">
        <v>9</v>
      </c>
      <c r="D711" s="10">
        <v>3.8811898999999997E-2</v>
      </c>
      <c r="E711" t="s">
        <v>173</v>
      </c>
      <c r="F711">
        <v>3.8811898999999997E-2</v>
      </c>
    </row>
    <row r="712" spans="1:6" x14ac:dyDescent="0.25">
      <c r="A712">
        <v>2018</v>
      </c>
      <c r="B712" t="s">
        <v>189</v>
      </c>
      <c r="C712" t="s">
        <v>9</v>
      </c>
      <c r="D712" s="10">
        <v>4.2031486999999999E-2</v>
      </c>
      <c r="E712" t="s">
        <v>173</v>
      </c>
      <c r="F712">
        <v>4.2031486999999999E-2</v>
      </c>
    </row>
    <row r="713" spans="1:6" x14ac:dyDescent="0.25">
      <c r="A713">
        <v>2019</v>
      </c>
      <c r="B713" t="s">
        <v>189</v>
      </c>
      <c r="C713" t="s">
        <v>9</v>
      </c>
      <c r="D713" s="10">
        <v>4.4116184000000003E-2</v>
      </c>
      <c r="E713" t="s">
        <v>173</v>
      </c>
      <c r="F713">
        <v>4.4116183999999996E-2</v>
      </c>
    </row>
    <row r="714" spans="1:6" x14ac:dyDescent="0.25">
      <c r="A714">
        <v>2020</v>
      </c>
      <c r="B714" t="s">
        <v>189</v>
      </c>
      <c r="C714" t="s">
        <v>9</v>
      </c>
      <c r="D714" s="10">
        <v>3.7848133999999999E-2</v>
      </c>
      <c r="E714" t="s">
        <v>173</v>
      </c>
      <c r="F714">
        <v>3.7848133999999999E-2</v>
      </c>
    </row>
    <row r="715" spans="1:6" x14ac:dyDescent="0.25">
      <c r="A715">
        <v>2021</v>
      </c>
      <c r="B715" t="s">
        <v>189</v>
      </c>
      <c r="C715" t="s">
        <v>9</v>
      </c>
      <c r="D715" s="10">
        <v>3.4625991000000002E-2</v>
      </c>
      <c r="E715" t="s">
        <v>173</v>
      </c>
      <c r="F715">
        <v>3.4625991000000002E-2</v>
      </c>
    </row>
    <row r="716" spans="1:6" x14ac:dyDescent="0.25">
      <c r="A716">
        <v>2022</v>
      </c>
      <c r="B716" t="s">
        <v>189</v>
      </c>
      <c r="C716" t="s">
        <v>9</v>
      </c>
      <c r="D716" s="10">
        <v>3.6967885999999998E-2</v>
      </c>
      <c r="E716" t="s">
        <v>173</v>
      </c>
      <c r="F716">
        <v>3.6967885999999998E-2</v>
      </c>
    </row>
    <row r="717" spans="1:6" x14ac:dyDescent="0.25">
      <c r="A717">
        <v>2023</v>
      </c>
      <c r="B717" t="s">
        <v>189</v>
      </c>
      <c r="C717" t="s">
        <v>9</v>
      </c>
      <c r="D717" s="10">
        <v>3.4809197E-2</v>
      </c>
      <c r="E717" t="s">
        <v>173</v>
      </c>
      <c r="F717">
        <v>3.4809197E-2</v>
      </c>
    </row>
    <row r="718" spans="1:6" x14ac:dyDescent="0.25">
      <c r="A718">
        <v>2024</v>
      </c>
      <c r="B718" t="s">
        <v>189</v>
      </c>
      <c r="C718" t="s">
        <v>9</v>
      </c>
      <c r="D718" s="10">
        <v>3.3253907999999999E-2</v>
      </c>
      <c r="E718" t="s">
        <v>173</v>
      </c>
      <c r="F718">
        <v>3.3253908000000006E-2</v>
      </c>
    </row>
    <row r="719" spans="1:6" x14ac:dyDescent="0.25">
      <c r="A719">
        <v>2025</v>
      </c>
      <c r="B719" t="s">
        <v>189</v>
      </c>
      <c r="C719" t="s">
        <v>9</v>
      </c>
      <c r="D719" s="10">
        <v>3.1444264E-2</v>
      </c>
      <c r="E719" t="s">
        <v>173</v>
      </c>
      <c r="F719">
        <v>3.1444264E-2</v>
      </c>
    </row>
    <row r="720" spans="1:6" x14ac:dyDescent="0.25">
      <c r="A720">
        <v>2026</v>
      </c>
      <c r="B720" t="s">
        <v>189</v>
      </c>
      <c r="C720" t="s">
        <v>9</v>
      </c>
      <c r="D720" s="10">
        <v>2.9371662999999999E-2</v>
      </c>
      <c r="E720" t="s">
        <v>173</v>
      </c>
      <c r="F720">
        <v>2.9371663000000003E-2</v>
      </c>
    </row>
    <row r="721" spans="1:6" x14ac:dyDescent="0.25">
      <c r="A721">
        <v>2027</v>
      </c>
      <c r="B721" t="s">
        <v>189</v>
      </c>
      <c r="C721" t="s">
        <v>9</v>
      </c>
      <c r="D721" s="10">
        <v>2.7174980000000001E-2</v>
      </c>
      <c r="E721" t="s">
        <v>173</v>
      </c>
      <c r="F721">
        <v>2.7174980000000001E-2</v>
      </c>
    </row>
    <row r="722" spans="1:6" x14ac:dyDescent="0.25">
      <c r="A722">
        <v>2028</v>
      </c>
      <c r="B722" t="s">
        <v>189</v>
      </c>
      <c r="C722" t="s">
        <v>9</v>
      </c>
      <c r="D722" s="10">
        <v>2.5148162000000002E-2</v>
      </c>
      <c r="E722" t="s">
        <v>173</v>
      </c>
      <c r="F722">
        <v>2.5148161999999998E-2</v>
      </c>
    </row>
    <row r="723" spans="1:6" x14ac:dyDescent="0.25">
      <c r="A723">
        <v>2029</v>
      </c>
      <c r="B723" t="s">
        <v>189</v>
      </c>
      <c r="C723" t="s">
        <v>9</v>
      </c>
      <c r="D723" s="10">
        <v>2.2840963999999998E-2</v>
      </c>
      <c r="E723" t="s">
        <v>173</v>
      </c>
      <c r="F723">
        <v>2.2840963999999998E-2</v>
      </c>
    </row>
    <row r="724" spans="1:6" x14ac:dyDescent="0.25">
      <c r="A724">
        <v>2030</v>
      </c>
      <c r="B724" t="s">
        <v>189</v>
      </c>
      <c r="C724" t="s">
        <v>9</v>
      </c>
      <c r="D724" s="10">
        <v>2.0121823E-2</v>
      </c>
      <c r="E724" t="s">
        <v>173</v>
      </c>
      <c r="F724">
        <v>2.0121823E-2</v>
      </c>
    </row>
    <row r="725" spans="1:6" x14ac:dyDescent="0.25">
      <c r="A725">
        <v>2031</v>
      </c>
      <c r="B725" t="s">
        <v>189</v>
      </c>
      <c r="C725" t="s">
        <v>9</v>
      </c>
      <c r="D725" s="10">
        <v>1.7749522E-2</v>
      </c>
      <c r="E725" t="s">
        <v>173</v>
      </c>
      <c r="F725">
        <v>1.7749522E-2</v>
      </c>
    </row>
    <row r="726" spans="1:6" x14ac:dyDescent="0.25">
      <c r="A726">
        <v>2032</v>
      </c>
      <c r="B726" t="s">
        <v>189</v>
      </c>
      <c r="C726" t="s">
        <v>9</v>
      </c>
      <c r="D726" s="10">
        <v>1.5768167999999999E-2</v>
      </c>
      <c r="E726" t="s">
        <v>173</v>
      </c>
      <c r="F726">
        <v>1.5768167999999999E-2</v>
      </c>
    </row>
    <row r="727" spans="1:6" x14ac:dyDescent="0.25">
      <c r="A727">
        <v>2033</v>
      </c>
      <c r="B727" t="s">
        <v>189</v>
      </c>
      <c r="C727" t="s">
        <v>9</v>
      </c>
      <c r="D727" s="10">
        <v>1.4088636E-2</v>
      </c>
      <c r="E727" t="s">
        <v>173</v>
      </c>
      <c r="F727">
        <v>1.4088636E-2</v>
      </c>
    </row>
    <row r="728" spans="1:6" x14ac:dyDescent="0.25">
      <c r="A728">
        <v>2034</v>
      </c>
      <c r="B728" t="s">
        <v>189</v>
      </c>
      <c r="C728" t="s">
        <v>9</v>
      </c>
      <c r="D728" s="10">
        <v>1.2639610000000001E-2</v>
      </c>
      <c r="E728" t="s">
        <v>173</v>
      </c>
      <c r="F728">
        <v>1.2639609999999999E-2</v>
      </c>
    </row>
    <row r="729" spans="1:6" x14ac:dyDescent="0.25">
      <c r="A729">
        <v>2035</v>
      </c>
      <c r="B729" t="s">
        <v>189</v>
      </c>
      <c r="C729" t="s">
        <v>9</v>
      </c>
      <c r="D729" s="10">
        <v>1.1410623E-2</v>
      </c>
      <c r="E729" t="s">
        <v>173</v>
      </c>
      <c r="F729">
        <v>1.1410623E-2</v>
      </c>
    </row>
    <row r="730" spans="1:6" x14ac:dyDescent="0.25">
      <c r="A730">
        <v>2036</v>
      </c>
      <c r="B730" t="s">
        <v>189</v>
      </c>
      <c r="C730" t="s">
        <v>9</v>
      </c>
      <c r="D730" s="10">
        <v>1.0419294000000001E-2</v>
      </c>
      <c r="E730" t="s">
        <v>173</v>
      </c>
      <c r="F730">
        <v>1.0419294000000001E-2</v>
      </c>
    </row>
    <row r="731" spans="1:6" x14ac:dyDescent="0.25">
      <c r="A731">
        <v>2037</v>
      </c>
      <c r="B731" t="s">
        <v>189</v>
      </c>
      <c r="C731" t="s">
        <v>9</v>
      </c>
      <c r="D731" s="10">
        <v>9.6229850000000006E-3</v>
      </c>
      <c r="E731" t="s">
        <v>173</v>
      </c>
      <c r="F731">
        <v>9.6229850000000006E-3</v>
      </c>
    </row>
    <row r="732" spans="1:6" x14ac:dyDescent="0.25">
      <c r="A732">
        <v>2038</v>
      </c>
      <c r="B732" t="s">
        <v>189</v>
      </c>
      <c r="C732" t="s">
        <v>9</v>
      </c>
      <c r="D732" s="10">
        <v>8.9204599999999998E-3</v>
      </c>
      <c r="E732" t="s">
        <v>173</v>
      </c>
      <c r="F732">
        <v>8.9204599999999998E-3</v>
      </c>
    </row>
    <row r="733" spans="1:6" x14ac:dyDescent="0.25">
      <c r="A733">
        <v>2039</v>
      </c>
      <c r="B733" t="s">
        <v>189</v>
      </c>
      <c r="C733" t="s">
        <v>9</v>
      </c>
      <c r="D733" s="10">
        <v>8.2681040000000001E-3</v>
      </c>
      <c r="E733" t="s">
        <v>173</v>
      </c>
      <c r="F733">
        <v>8.2681040000000001E-3</v>
      </c>
    </row>
    <row r="734" spans="1:6" x14ac:dyDescent="0.25">
      <c r="A734">
        <v>2040</v>
      </c>
      <c r="B734" t="s">
        <v>189</v>
      </c>
      <c r="C734" t="s">
        <v>9</v>
      </c>
      <c r="D734" s="10">
        <v>7.6758599999999996E-3</v>
      </c>
      <c r="E734" t="s">
        <v>173</v>
      </c>
      <c r="F734">
        <v>7.6758600000000005E-3</v>
      </c>
    </row>
    <row r="735" spans="1:6" x14ac:dyDescent="0.25">
      <c r="A735">
        <v>2041</v>
      </c>
      <c r="B735" t="s">
        <v>189</v>
      </c>
      <c r="C735" t="s">
        <v>9</v>
      </c>
      <c r="D735" s="10">
        <v>7.1216539999999998E-3</v>
      </c>
      <c r="E735" t="s">
        <v>173</v>
      </c>
      <c r="F735">
        <v>7.1216540000000007E-3</v>
      </c>
    </row>
    <row r="736" spans="1:6" x14ac:dyDescent="0.25">
      <c r="A736">
        <v>2042</v>
      </c>
      <c r="B736" t="s">
        <v>189</v>
      </c>
      <c r="C736" t="s">
        <v>9</v>
      </c>
      <c r="D736" s="10">
        <v>6.6011660000000003E-3</v>
      </c>
      <c r="E736" t="s">
        <v>173</v>
      </c>
      <c r="F736">
        <v>6.6011660000000003E-3</v>
      </c>
    </row>
    <row r="737" spans="1:6" x14ac:dyDescent="0.25">
      <c r="A737">
        <v>2043</v>
      </c>
      <c r="B737" t="s">
        <v>189</v>
      </c>
      <c r="C737" t="s">
        <v>9</v>
      </c>
      <c r="D737" s="10">
        <v>6.0975939999999996E-3</v>
      </c>
      <c r="E737" t="s">
        <v>173</v>
      </c>
      <c r="F737">
        <v>6.0975939999999996E-3</v>
      </c>
    </row>
    <row r="738" spans="1:6" x14ac:dyDescent="0.25">
      <c r="A738">
        <v>2044</v>
      </c>
      <c r="B738" t="s">
        <v>189</v>
      </c>
      <c r="C738" t="s">
        <v>9</v>
      </c>
      <c r="D738" s="10">
        <v>5.6145320000000002E-3</v>
      </c>
      <c r="E738" t="s">
        <v>173</v>
      </c>
      <c r="F738">
        <v>5.6145319999999993E-3</v>
      </c>
    </row>
    <row r="739" spans="1:6" x14ac:dyDescent="0.25">
      <c r="A739">
        <v>2045</v>
      </c>
      <c r="B739" t="s">
        <v>189</v>
      </c>
      <c r="C739" t="s">
        <v>9</v>
      </c>
      <c r="D739" s="10">
        <v>5.156285E-3</v>
      </c>
      <c r="E739" t="s">
        <v>173</v>
      </c>
      <c r="F739">
        <v>5.1562849999999992E-3</v>
      </c>
    </row>
    <row r="740" spans="1:6" x14ac:dyDescent="0.25">
      <c r="A740">
        <v>2046</v>
      </c>
      <c r="B740" t="s">
        <v>189</v>
      </c>
      <c r="C740" t="s">
        <v>9</v>
      </c>
      <c r="D740" s="10">
        <v>4.7249170000000004E-3</v>
      </c>
      <c r="E740" t="s">
        <v>173</v>
      </c>
      <c r="F740">
        <v>4.7249169999999995E-3</v>
      </c>
    </row>
    <row r="741" spans="1:6" x14ac:dyDescent="0.25">
      <c r="A741">
        <v>2047</v>
      </c>
      <c r="B741" t="s">
        <v>189</v>
      </c>
      <c r="C741" t="s">
        <v>9</v>
      </c>
      <c r="D741" s="10">
        <v>4.3183220000000003E-3</v>
      </c>
      <c r="E741" t="s">
        <v>173</v>
      </c>
      <c r="F741">
        <v>4.3183220000000003E-3</v>
      </c>
    </row>
    <row r="742" spans="1:6" x14ac:dyDescent="0.25">
      <c r="A742">
        <v>2048</v>
      </c>
      <c r="B742" t="s">
        <v>189</v>
      </c>
      <c r="C742" t="s">
        <v>9</v>
      </c>
      <c r="D742" s="10">
        <v>3.938492E-3</v>
      </c>
      <c r="E742" t="s">
        <v>173</v>
      </c>
      <c r="F742">
        <v>3.938492E-3</v>
      </c>
    </row>
    <row r="743" spans="1:6" x14ac:dyDescent="0.25">
      <c r="A743">
        <v>2049</v>
      </c>
      <c r="B743" t="s">
        <v>189</v>
      </c>
      <c r="C743" t="s">
        <v>9</v>
      </c>
      <c r="D743" s="10">
        <v>3.5833689999999999E-3</v>
      </c>
      <c r="E743" t="s">
        <v>173</v>
      </c>
      <c r="F743">
        <v>3.5833689999999999E-3</v>
      </c>
    </row>
    <row r="744" spans="1:6" x14ac:dyDescent="0.25">
      <c r="A744">
        <v>2050</v>
      </c>
      <c r="B744" t="s">
        <v>189</v>
      </c>
      <c r="C744" t="s">
        <v>9</v>
      </c>
      <c r="D744" s="10">
        <v>3.2522430000000001E-3</v>
      </c>
      <c r="E744" t="s">
        <v>173</v>
      </c>
      <c r="F744">
        <v>3.2522430000000001E-3</v>
      </c>
    </row>
    <row r="745" spans="1:6" x14ac:dyDescent="0.25">
      <c r="A745">
        <v>2010</v>
      </c>
      <c r="B745" t="s">
        <v>190</v>
      </c>
      <c r="C745" t="s">
        <v>16</v>
      </c>
      <c r="D745" s="10">
        <v>0.230727346</v>
      </c>
      <c r="E745" t="s">
        <v>173</v>
      </c>
      <c r="F745">
        <v>0.230727346</v>
      </c>
    </row>
    <row r="746" spans="1:6" x14ac:dyDescent="0.25">
      <c r="A746">
        <v>2011</v>
      </c>
      <c r="B746" t="s">
        <v>190</v>
      </c>
      <c r="C746" t="s">
        <v>16</v>
      </c>
      <c r="D746" s="10">
        <v>0.235856817</v>
      </c>
      <c r="E746" t="s">
        <v>173</v>
      </c>
      <c r="F746">
        <v>0.235856818</v>
      </c>
    </row>
    <row r="747" spans="1:6" x14ac:dyDescent="0.25">
      <c r="A747">
        <v>2012</v>
      </c>
      <c r="B747" t="s">
        <v>190</v>
      </c>
      <c r="C747" t="s">
        <v>16</v>
      </c>
      <c r="D747" s="10">
        <v>0.25612549099999998</v>
      </c>
      <c r="E747" t="s">
        <v>173</v>
      </c>
      <c r="F747">
        <v>0.25612549100000004</v>
      </c>
    </row>
    <row r="748" spans="1:6" x14ac:dyDescent="0.25">
      <c r="A748">
        <v>2013</v>
      </c>
      <c r="B748" t="s">
        <v>190</v>
      </c>
      <c r="C748" t="s">
        <v>16</v>
      </c>
      <c r="D748" s="10">
        <v>0.25581854199999998</v>
      </c>
      <c r="E748" t="s">
        <v>173</v>
      </c>
      <c r="F748">
        <v>0.25581854199999998</v>
      </c>
    </row>
    <row r="749" spans="1:6" x14ac:dyDescent="0.25">
      <c r="A749">
        <v>2014</v>
      </c>
      <c r="B749" t="s">
        <v>190</v>
      </c>
      <c r="C749" t="s">
        <v>16</v>
      </c>
      <c r="D749" s="10">
        <v>0.28733020799999998</v>
      </c>
      <c r="E749" t="s">
        <v>173</v>
      </c>
      <c r="F749">
        <v>0.28733020800000003</v>
      </c>
    </row>
    <row r="750" spans="1:6" x14ac:dyDescent="0.25">
      <c r="A750">
        <v>2015</v>
      </c>
      <c r="B750" t="s">
        <v>190</v>
      </c>
      <c r="C750" t="s">
        <v>16</v>
      </c>
      <c r="D750" s="10">
        <v>0.249180347</v>
      </c>
      <c r="E750" t="s">
        <v>173</v>
      </c>
      <c r="F750">
        <v>0.24918034700000002</v>
      </c>
    </row>
    <row r="751" spans="1:6" x14ac:dyDescent="0.25">
      <c r="A751">
        <v>2016</v>
      </c>
      <c r="B751" t="s">
        <v>190</v>
      </c>
      <c r="C751" t="s">
        <v>16</v>
      </c>
      <c r="D751" s="10">
        <v>0.245462444</v>
      </c>
      <c r="E751" t="s">
        <v>173</v>
      </c>
      <c r="F751">
        <v>0.245462444</v>
      </c>
    </row>
    <row r="752" spans="1:6" x14ac:dyDescent="0.25">
      <c r="A752">
        <v>2017</v>
      </c>
      <c r="B752" t="s">
        <v>190</v>
      </c>
      <c r="C752" t="s">
        <v>16</v>
      </c>
      <c r="D752" s="10">
        <v>0.258622672</v>
      </c>
      <c r="E752" t="s">
        <v>173</v>
      </c>
      <c r="F752">
        <v>0.25862267300000003</v>
      </c>
    </row>
    <row r="753" spans="1:6" x14ac:dyDescent="0.25">
      <c r="A753">
        <v>2018</v>
      </c>
      <c r="B753" t="s">
        <v>190</v>
      </c>
      <c r="C753" t="s">
        <v>16</v>
      </c>
      <c r="D753" s="10">
        <v>0.258855526</v>
      </c>
      <c r="E753" t="s">
        <v>173</v>
      </c>
      <c r="F753">
        <v>0.258855526</v>
      </c>
    </row>
    <row r="754" spans="1:6" x14ac:dyDescent="0.25">
      <c r="A754">
        <v>2019</v>
      </c>
      <c r="B754" t="s">
        <v>190</v>
      </c>
      <c r="C754" t="s">
        <v>16</v>
      </c>
      <c r="D754" s="10">
        <v>0.25776249200000001</v>
      </c>
      <c r="E754" t="s">
        <v>173</v>
      </c>
      <c r="F754">
        <v>0.25776249200000001</v>
      </c>
    </row>
    <row r="755" spans="1:6" x14ac:dyDescent="0.25">
      <c r="A755">
        <v>2020</v>
      </c>
      <c r="B755" t="s">
        <v>190</v>
      </c>
      <c r="C755" t="s">
        <v>16</v>
      </c>
      <c r="D755" s="10">
        <v>0.25125500099999998</v>
      </c>
      <c r="E755" t="s">
        <v>173</v>
      </c>
      <c r="F755">
        <v>0.25125500099999998</v>
      </c>
    </row>
    <row r="756" spans="1:6" x14ac:dyDescent="0.25">
      <c r="A756">
        <v>2021</v>
      </c>
      <c r="B756" t="s">
        <v>190</v>
      </c>
      <c r="C756" t="s">
        <v>16</v>
      </c>
      <c r="D756" s="10">
        <v>0.28178785899999997</v>
      </c>
      <c r="E756" t="s">
        <v>173</v>
      </c>
      <c r="F756">
        <v>0.28178786</v>
      </c>
    </row>
    <row r="757" spans="1:6" x14ac:dyDescent="0.25">
      <c r="A757">
        <v>2022</v>
      </c>
      <c r="B757" t="s">
        <v>190</v>
      </c>
      <c r="C757" t="s">
        <v>16</v>
      </c>
      <c r="D757" s="10">
        <v>0.303411502</v>
      </c>
      <c r="E757" t="s">
        <v>173</v>
      </c>
      <c r="F757">
        <v>0.30341150299999997</v>
      </c>
    </row>
    <row r="758" spans="1:6" x14ac:dyDescent="0.25">
      <c r="A758">
        <v>2023</v>
      </c>
      <c r="B758" t="s">
        <v>190</v>
      </c>
      <c r="C758" t="s">
        <v>16</v>
      </c>
      <c r="D758" s="10">
        <v>0.33651653999999998</v>
      </c>
      <c r="E758" t="s">
        <v>173</v>
      </c>
      <c r="F758">
        <v>0.33651654000000003</v>
      </c>
    </row>
    <row r="759" spans="1:6" x14ac:dyDescent="0.25">
      <c r="A759">
        <v>2024</v>
      </c>
      <c r="B759" t="s">
        <v>190</v>
      </c>
      <c r="C759" t="s">
        <v>16</v>
      </c>
      <c r="D759" s="10">
        <v>0.356449929</v>
      </c>
      <c r="E759" t="s">
        <v>173</v>
      </c>
      <c r="F759">
        <v>0.35644992999999997</v>
      </c>
    </row>
    <row r="760" spans="1:6" x14ac:dyDescent="0.25">
      <c r="A760">
        <v>2025</v>
      </c>
      <c r="B760" t="s">
        <v>190</v>
      </c>
      <c r="C760" t="s">
        <v>16</v>
      </c>
      <c r="D760" s="10">
        <v>0.36863916099999999</v>
      </c>
      <c r="E760" t="s">
        <v>173</v>
      </c>
      <c r="F760">
        <v>0.36863916000000002</v>
      </c>
    </row>
    <row r="761" spans="1:6" x14ac:dyDescent="0.25">
      <c r="A761">
        <v>2026</v>
      </c>
      <c r="B761" t="s">
        <v>190</v>
      </c>
      <c r="C761" t="s">
        <v>16</v>
      </c>
      <c r="D761" s="10">
        <v>0.37514735199999999</v>
      </c>
      <c r="E761" t="s">
        <v>173</v>
      </c>
      <c r="F761">
        <v>0.37514735199999999</v>
      </c>
    </row>
    <row r="762" spans="1:6" x14ac:dyDescent="0.25">
      <c r="A762">
        <v>2027</v>
      </c>
      <c r="B762" t="s">
        <v>190</v>
      </c>
      <c r="C762" t="s">
        <v>16</v>
      </c>
      <c r="D762" s="10">
        <v>0.38230288099999998</v>
      </c>
      <c r="E762" t="s">
        <v>173</v>
      </c>
      <c r="F762">
        <v>0.38230288000000001</v>
      </c>
    </row>
    <row r="763" spans="1:6" x14ac:dyDescent="0.25">
      <c r="A763">
        <v>2028</v>
      </c>
      <c r="B763" t="s">
        <v>190</v>
      </c>
      <c r="C763" t="s">
        <v>16</v>
      </c>
      <c r="D763" s="10">
        <v>0.38199509399999998</v>
      </c>
      <c r="E763" t="s">
        <v>173</v>
      </c>
      <c r="F763">
        <v>0.38199509399999998</v>
      </c>
    </row>
    <row r="764" spans="1:6" x14ac:dyDescent="0.25">
      <c r="A764">
        <v>2029</v>
      </c>
      <c r="B764" t="s">
        <v>190</v>
      </c>
      <c r="C764" t="s">
        <v>16</v>
      </c>
      <c r="D764" s="10">
        <v>0.38078503400000002</v>
      </c>
      <c r="E764" t="s">
        <v>173</v>
      </c>
      <c r="F764">
        <v>0.38078503400000002</v>
      </c>
    </row>
    <row r="765" spans="1:6" x14ac:dyDescent="0.25">
      <c r="A765">
        <v>2030</v>
      </c>
      <c r="B765" t="s">
        <v>190</v>
      </c>
      <c r="C765" t="s">
        <v>16</v>
      </c>
      <c r="D765" s="10">
        <v>0.37705540999999998</v>
      </c>
      <c r="E765" t="s">
        <v>173</v>
      </c>
      <c r="F765">
        <v>0.37705540999999998</v>
      </c>
    </row>
    <row r="766" spans="1:6" x14ac:dyDescent="0.25">
      <c r="A766">
        <v>2031</v>
      </c>
      <c r="B766" t="s">
        <v>190</v>
      </c>
      <c r="C766" t="s">
        <v>16</v>
      </c>
      <c r="D766" s="10">
        <v>0.37939922300000001</v>
      </c>
      <c r="E766" t="s">
        <v>173</v>
      </c>
      <c r="F766">
        <v>0.37939922300000001</v>
      </c>
    </row>
    <row r="767" spans="1:6" x14ac:dyDescent="0.25">
      <c r="A767">
        <v>2032</v>
      </c>
      <c r="B767" t="s">
        <v>190</v>
      </c>
      <c r="C767" t="s">
        <v>16</v>
      </c>
      <c r="D767" s="10">
        <v>0.37438954699999999</v>
      </c>
      <c r="E767" t="s">
        <v>173</v>
      </c>
      <c r="F767">
        <v>0.37438954600000002</v>
      </c>
    </row>
    <row r="768" spans="1:6" x14ac:dyDescent="0.25">
      <c r="A768">
        <v>2033</v>
      </c>
      <c r="B768" t="s">
        <v>190</v>
      </c>
      <c r="C768" t="s">
        <v>16</v>
      </c>
      <c r="D768" s="10">
        <v>0.36836366700000001</v>
      </c>
      <c r="E768" t="s">
        <v>173</v>
      </c>
      <c r="F768">
        <v>0.36836366600000003</v>
      </c>
    </row>
    <row r="769" spans="1:6" x14ac:dyDescent="0.25">
      <c r="A769">
        <v>2034</v>
      </c>
      <c r="B769" t="s">
        <v>190</v>
      </c>
      <c r="C769" t="s">
        <v>16</v>
      </c>
      <c r="D769" s="10">
        <v>0.37248092900000002</v>
      </c>
      <c r="E769" t="s">
        <v>173</v>
      </c>
      <c r="F769">
        <v>0.37248092999999999</v>
      </c>
    </row>
    <row r="770" spans="1:6" x14ac:dyDescent="0.25">
      <c r="A770">
        <v>2035</v>
      </c>
      <c r="B770" t="s">
        <v>190</v>
      </c>
      <c r="C770" t="s">
        <v>16</v>
      </c>
      <c r="D770" s="10">
        <v>0.374133993</v>
      </c>
      <c r="E770" t="s">
        <v>173</v>
      </c>
      <c r="F770">
        <v>0.374133993</v>
      </c>
    </row>
    <row r="771" spans="1:6" x14ac:dyDescent="0.25">
      <c r="A771">
        <v>2036</v>
      </c>
      <c r="B771" t="s">
        <v>190</v>
      </c>
      <c r="C771" t="s">
        <v>16</v>
      </c>
      <c r="D771" s="10">
        <v>0.37158366399999998</v>
      </c>
      <c r="E771" t="s">
        <v>173</v>
      </c>
      <c r="F771">
        <v>0.37158366399999998</v>
      </c>
    </row>
    <row r="772" spans="1:6" x14ac:dyDescent="0.25">
      <c r="A772">
        <v>2037</v>
      </c>
      <c r="B772" t="s">
        <v>190</v>
      </c>
      <c r="C772" t="s">
        <v>16</v>
      </c>
      <c r="D772" s="10">
        <v>0.36636013099999998</v>
      </c>
      <c r="E772" t="s">
        <v>173</v>
      </c>
      <c r="F772">
        <v>0.36636013100000003</v>
      </c>
    </row>
    <row r="773" spans="1:6" x14ac:dyDescent="0.25">
      <c r="A773">
        <v>2038</v>
      </c>
      <c r="B773" t="s">
        <v>190</v>
      </c>
      <c r="C773" t="s">
        <v>16</v>
      </c>
      <c r="D773" s="10">
        <v>0.36505514100000003</v>
      </c>
      <c r="E773" t="s">
        <v>173</v>
      </c>
      <c r="F773">
        <v>0.36505514</v>
      </c>
    </row>
    <row r="774" spans="1:6" x14ac:dyDescent="0.25">
      <c r="A774">
        <v>2039</v>
      </c>
      <c r="B774" t="s">
        <v>190</v>
      </c>
      <c r="C774" t="s">
        <v>16</v>
      </c>
      <c r="D774" s="10">
        <v>0.361669929</v>
      </c>
      <c r="E774" t="s">
        <v>173</v>
      </c>
      <c r="F774">
        <v>0.36166993000000003</v>
      </c>
    </row>
    <row r="775" spans="1:6" x14ac:dyDescent="0.25">
      <c r="A775">
        <v>2040</v>
      </c>
      <c r="B775" t="s">
        <v>190</v>
      </c>
      <c r="C775" t="s">
        <v>16</v>
      </c>
      <c r="D775" s="10">
        <v>0.36037917699999999</v>
      </c>
      <c r="E775" t="s">
        <v>173</v>
      </c>
      <c r="F775">
        <v>0.36037917800000002</v>
      </c>
    </row>
    <row r="776" spans="1:6" x14ac:dyDescent="0.25">
      <c r="A776">
        <v>2041</v>
      </c>
      <c r="B776" t="s">
        <v>190</v>
      </c>
      <c r="C776" t="s">
        <v>16</v>
      </c>
      <c r="D776" s="10">
        <v>0.36139632399999999</v>
      </c>
      <c r="E776" t="s">
        <v>173</v>
      </c>
      <c r="F776">
        <v>0.36139632399999999</v>
      </c>
    </row>
    <row r="777" spans="1:6" x14ac:dyDescent="0.25">
      <c r="A777">
        <v>2042</v>
      </c>
      <c r="B777" t="s">
        <v>190</v>
      </c>
      <c r="C777" t="s">
        <v>16</v>
      </c>
      <c r="D777" s="10">
        <v>0.355542254</v>
      </c>
      <c r="E777" t="s">
        <v>173</v>
      </c>
      <c r="F777">
        <v>0.355542254</v>
      </c>
    </row>
    <row r="778" spans="1:6" x14ac:dyDescent="0.25">
      <c r="A778">
        <v>2043</v>
      </c>
      <c r="B778" t="s">
        <v>190</v>
      </c>
      <c r="C778" t="s">
        <v>16</v>
      </c>
      <c r="D778" s="10">
        <v>0.34853564999999997</v>
      </c>
      <c r="E778" t="s">
        <v>173</v>
      </c>
      <c r="F778">
        <v>0.34853564999999997</v>
      </c>
    </row>
    <row r="779" spans="1:6" x14ac:dyDescent="0.25">
      <c r="A779">
        <v>2044</v>
      </c>
      <c r="B779" t="s">
        <v>190</v>
      </c>
      <c r="C779" t="s">
        <v>16</v>
      </c>
      <c r="D779" s="10">
        <v>0.34831556899999999</v>
      </c>
      <c r="E779" t="s">
        <v>173</v>
      </c>
      <c r="F779">
        <v>0.34831556999999996</v>
      </c>
    </row>
    <row r="780" spans="1:6" x14ac:dyDescent="0.25">
      <c r="A780">
        <v>2045</v>
      </c>
      <c r="B780" t="s">
        <v>190</v>
      </c>
      <c r="C780" t="s">
        <v>16</v>
      </c>
      <c r="D780" s="10">
        <v>0.33919427200000002</v>
      </c>
      <c r="E780" t="s">
        <v>173</v>
      </c>
      <c r="F780">
        <v>0.33919427200000002</v>
      </c>
    </row>
    <row r="781" spans="1:6" x14ac:dyDescent="0.25">
      <c r="A781">
        <v>2046</v>
      </c>
      <c r="B781" t="s">
        <v>190</v>
      </c>
      <c r="C781" t="s">
        <v>16</v>
      </c>
      <c r="D781" s="10">
        <v>0.33905642600000002</v>
      </c>
      <c r="E781" t="s">
        <v>173</v>
      </c>
      <c r="F781">
        <v>0.33905642499999999</v>
      </c>
    </row>
    <row r="782" spans="1:6" x14ac:dyDescent="0.25">
      <c r="A782">
        <v>2047</v>
      </c>
      <c r="B782" t="s">
        <v>190</v>
      </c>
      <c r="C782" t="s">
        <v>16</v>
      </c>
      <c r="D782" s="10">
        <v>0.33775836100000001</v>
      </c>
      <c r="E782" t="s">
        <v>173</v>
      </c>
      <c r="F782">
        <v>0.33775836199999998</v>
      </c>
    </row>
    <row r="783" spans="1:6" x14ac:dyDescent="0.25">
      <c r="A783">
        <v>2048</v>
      </c>
      <c r="B783" t="s">
        <v>190</v>
      </c>
      <c r="C783" t="s">
        <v>16</v>
      </c>
      <c r="D783" s="10">
        <v>0.33076206400000002</v>
      </c>
      <c r="E783" t="s">
        <v>173</v>
      </c>
      <c r="F783">
        <v>0.33076206400000002</v>
      </c>
    </row>
    <row r="784" spans="1:6" x14ac:dyDescent="0.25">
      <c r="A784">
        <v>2049</v>
      </c>
      <c r="B784" t="s">
        <v>190</v>
      </c>
      <c r="C784" t="s">
        <v>16</v>
      </c>
      <c r="D784" s="10">
        <v>0.32803525900000002</v>
      </c>
      <c r="E784" t="s">
        <v>173</v>
      </c>
      <c r="F784">
        <v>0.32803525900000002</v>
      </c>
    </row>
    <row r="785" spans="1:6" x14ac:dyDescent="0.25">
      <c r="A785">
        <v>2050</v>
      </c>
      <c r="B785" t="s">
        <v>190</v>
      </c>
      <c r="C785" t="s">
        <v>16</v>
      </c>
      <c r="D785" s="10">
        <v>0.31835664000000002</v>
      </c>
      <c r="E785" t="s">
        <v>173</v>
      </c>
      <c r="F785">
        <v>0.31835664000000002</v>
      </c>
    </row>
    <row r="786" spans="1:6" x14ac:dyDescent="0.25">
      <c r="A786">
        <v>2010</v>
      </c>
      <c r="B786" t="s">
        <v>190</v>
      </c>
      <c r="C786" t="s">
        <v>17</v>
      </c>
      <c r="D786" s="10">
        <v>0.230727346</v>
      </c>
      <c r="E786" t="s">
        <v>173</v>
      </c>
      <c r="F786">
        <v>0.230727346</v>
      </c>
    </row>
    <row r="787" spans="1:6" x14ac:dyDescent="0.25">
      <c r="A787">
        <v>2011</v>
      </c>
      <c r="B787" t="s">
        <v>190</v>
      </c>
      <c r="C787" t="s">
        <v>17</v>
      </c>
      <c r="D787" s="10">
        <v>0.235856817</v>
      </c>
      <c r="E787" t="s">
        <v>173</v>
      </c>
      <c r="F787">
        <v>0.235856818</v>
      </c>
    </row>
    <row r="788" spans="1:6" x14ac:dyDescent="0.25">
      <c r="A788">
        <v>2012</v>
      </c>
      <c r="B788" t="s">
        <v>190</v>
      </c>
      <c r="C788" t="s">
        <v>17</v>
      </c>
      <c r="D788" s="10">
        <v>0.25612549099999998</v>
      </c>
      <c r="E788" t="s">
        <v>173</v>
      </c>
      <c r="F788">
        <v>0.25612549100000004</v>
      </c>
    </row>
    <row r="789" spans="1:6" x14ac:dyDescent="0.25">
      <c r="A789">
        <v>2013</v>
      </c>
      <c r="B789" t="s">
        <v>190</v>
      </c>
      <c r="C789" t="s">
        <v>17</v>
      </c>
      <c r="D789" s="10">
        <v>0.25581854199999998</v>
      </c>
      <c r="E789" t="s">
        <v>173</v>
      </c>
      <c r="F789">
        <v>0.25581854199999998</v>
      </c>
    </row>
    <row r="790" spans="1:6" x14ac:dyDescent="0.25">
      <c r="A790">
        <v>2014</v>
      </c>
      <c r="B790" t="s">
        <v>190</v>
      </c>
      <c r="C790" t="s">
        <v>17</v>
      </c>
      <c r="D790" s="10">
        <v>0.28733020799999998</v>
      </c>
      <c r="E790" t="s">
        <v>173</v>
      </c>
      <c r="F790">
        <v>0.28733020800000003</v>
      </c>
    </row>
    <row r="791" spans="1:6" x14ac:dyDescent="0.25">
      <c r="A791">
        <v>2015</v>
      </c>
      <c r="B791" t="s">
        <v>190</v>
      </c>
      <c r="C791" t="s">
        <v>17</v>
      </c>
      <c r="D791" s="10">
        <v>0.249180347</v>
      </c>
      <c r="E791" t="s">
        <v>173</v>
      </c>
      <c r="F791">
        <v>0.24918034700000002</v>
      </c>
    </row>
    <row r="792" spans="1:6" x14ac:dyDescent="0.25">
      <c r="A792">
        <v>2016</v>
      </c>
      <c r="B792" t="s">
        <v>190</v>
      </c>
      <c r="C792" t="s">
        <v>17</v>
      </c>
      <c r="D792" s="10">
        <v>0.245462444</v>
      </c>
      <c r="E792" t="s">
        <v>173</v>
      </c>
      <c r="F792">
        <v>0.245462444</v>
      </c>
    </row>
    <row r="793" spans="1:6" x14ac:dyDescent="0.25">
      <c r="A793">
        <v>2017</v>
      </c>
      <c r="B793" t="s">
        <v>190</v>
      </c>
      <c r="C793" t="s">
        <v>17</v>
      </c>
      <c r="D793" s="10">
        <v>0.258622672</v>
      </c>
      <c r="E793" t="s">
        <v>173</v>
      </c>
      <c r="F793">
        <v>0.25862267300000003</v>
      </c>
    </row>
    <row r="794" spans="1:6" x14ac:dyDescent="0.25">
      <c r="A794">
        <v>2018</v>
      </c>
      <c r="B794" t="s">
        <v>190</v>
      </c>
      <c r="C794" t="s">
        <v>17</v>
      </c>
      <c r="D794" s="10">
        <v>0.258855526</v>
      </c>
      <c r="E794" t="s">
        <v>173</v>
      </c>
      <c r="F794">
        <v>0.258855526</v>
      </c>
    </row>
    <row r="795" spans="1:6" x14ac:dyDescent="0.25">
      <c r="A795">
        <v>2019</v>
      </c>
      <c r="B795" t="s">
        <v>190</v>
      </c>
      <c r="C795" t="s">
        <v>17</v>
      </c>
      <c r="D795" s="10">
        <v>0.26915807800000002</v>
      </c>
      <c r="E795" t="s">
        <v>173</v>
      </c>
      <c r="F795">
        <v>0.26915807799999997</v>
      </c>
    </row>
    <row r="796" spans="1:6" x14ac:dyDescent="0.25">
      <c r="A796">
        <v>2020</v>
      </c>
      <c r="B796" t="s">
        <v>190</v>
      </c>
      <c r="C796" t="s">
        <v>17</v>
      </c>
      <c r="D796" s="10">
        <v>0.25125500099999998</v>
      </c>
      <c r="E796" t="s">
        <v>173</v>
      </c>
      <c r="F796">
        <v>0.25125500099999998</v>
      </c>
    </row>
    <row r="797" spans="1:6" x14ac:dyDescent="0.25">
      <c r="A797">
        <v>2021</v>
      </c>
      <c r="B797" t="s">
        <v>190</v>
      </c>
      <c r="C797" t="s">
        <v>17</v>
      </c>
      <c r="D797" s="10">
        <v>0.28178785899999997</v>
      </c>
      <c r="E797" t="s">
        <v>173</v>
      </c>
      <c r="F797">
        <v>0.28178786</v>
      </c>
    </row>
    <row r="798" spans="1:6" x14ac:dyDescent="0.25">
      <c r="A798">
        <v>2022</v>
      </c>
      <c r="B798" t="s">
        <v>190</v>
      </c>
      <c r="C798" t="s">
        <v>17</v>
      </c>
      <c r="D798" s="10">
        <v>0.30341027999999998</v>
      </c>
      <c r="E798" t="s">
        <v>173</v>
      </c>
      <c r="F798">
        <v>0.30341027999999998</v>
      </c>
    </row>
    <row r="799" spans="1:6" x14ac:dyDescent="0.25">
      <c r="A799">
        <v>2023</v>
      </c>
      <c r="B799" t="s">
        <v>190</v>
      </c>
      <c r="C799" t="s">
        <v>17</v>
      </c>
      <c r="D799" s="10">
        <v>0.33658753699999999</v>
      </c>
      <c r="E799" t="s">
        <v>173</v>
      </c>
      <c r="F799">
        <v>0.33658753699999999</v>
      </c>
    </row>
    <row r="800" spans="1:6" x14ac:dyDescent="0.25">
      <c r="A800">
        <v>2024</v>
      </c>
      <c r="B800" t="s">
        <v>190</v>
      </c>
      <c r="C800" t="s">
        <v>17</v>
      </c>
      <c r="D800" s="10">
        <v>0.35662608600000001</v>
      </c>
      <c r="E800" t="s">
        <v>173</v>
      </c>
      <c r="F800">
        <v>0.35662608499999998</v>
      </c>
    </row>
    <row r="801" spans="1:6" x14ac:dyDescent="0.25">
      <c r="A801">
        <v>2025</v>
      </c>
      <c r="B801" t="s">
        <v>190</v>
      </c>
      <c r="C801" t="s">
        <v>17</v>
      </c>
      <c r="D801" s="10">
        <v>0.37122581799999999</v>
      </c>
      <c r="E801" t="s">
        <v>173</v>
      </c>
      <c r="F801">
        <v>0.37122581900000001</v>
      </c>
    </row>
    <row r="802" spans="1:6" x14ac:dyDescent="0.25">
      <c r="A802">
        <v>2026</v>
      </c>
      <c r="B802" t="s">
        <v>190</v>
      </c>
      <c r="C802" t="s">
        <v>17</v>
      </c>
      <c r="D802" s="10">
        <v>0.38077650099999999</v>
      </c>
      <c r="E802" t="s">
        <v>173</v>
      </c>
      <c r="F802">
        <v>0.38077650099999999</v>
      </c>
    </row>
    <row r="803" spans="1:6" x14ac:dyDescent="0.25">
      <c r="A803">
        <v>2027</v>
      </c>
      <c r="B803" t="s">
        <v>190</v>
      </c>
      <c r="C803" t="s">
        <v>17</v>
      </c>
      <c r="D803" s="10">
        <v>0.38851271399999998</v>
      </c>
      <c r="E803" t="s">
        <v>173</v>
      </c>
      <c r="F803">
        <v>0.38851271400000004</v>
      </c>
    </row>
    <row r="804" spans="1:6" x14ac:dyDescent="0.25">
      <c r="A804">
        <v>2028</v>
      </c>
      <c r="B804" t="s">
        <v>190</v>
      </c>
      <c r="C804" t="s">
        <v>17</v>
      </c>
      <c r="D804" s="10">
        <v>0.38195658100000002</v>
      </c>
      <c r="E804" t="s">
        <v>173</v>
      </c>
      <c r="F804">
        <v>0.38195658100000002</v>
      </c>
    </row>
    <row r="805" spans="1:6" x14ac:dyDescent="0.25">
      <c r="A805">
        <v>2029</v>
      </c>
      <c r="B805" t="s">
        <v>190</v>
      </c>
      <c r="C805" t="s">
        <v>17</v>
      </c>
      <c r="D805" s="10">
        <v>0.39483312100000001</v>
      </c>
      <c r="E805" t="s">
        <v>173</v>
      </c>
      <c r="F805">
        <v>0.39483312100000001</v>
      </c>
    </row>
    <row r="806" spans="1:6" x14ac:dyDescent="0.25">
      <c r="A806">
        <v>2030</v>
      </c>
      <c r="B806" t="s">
        <v>190</v>
      </c>
      <c r="C806" t="s">
        <v>17</v>
      </c>
      <c r="D806" s="10">
        <v>0.39796052100000001</v>
      </c>
      <c r="E806" t="s">
        <v>173</v>
      </c>
      <c r="F806">
        <v>0.39796052100000001</v>
      </c>
    </row>
    <row r="807" spans="1:6" x14ac:dyDescent="0.25">
      <c r="A807">
        <v>2031</v>
      </c>
      <c r="B807" t="s">
        <v>190</v>
      </c>
      <c r="C807" t="s">
        <v>17</v>
      </c>
      <c r="D807" s="10">
        <v>0.40697010500000003</v>
      </c>
      <c r="E807" t="s">
        <v>173</v>
      </c>
      <c r="F807">
        <v>0.406970104</v>
      </c>
    </row>
    <row r="808" spans="1:6" x14ac:dyDescent="0.25">
      <c r="A808">
        <v>2032</v>
      </c>
      <c r="B808" t="s">
        <v>190</v>
      </c>
      <c r="C808" t="s">
        <v>17</v>
      </c>
      <c r="D808" s="10">
        <v>0.40608454999999999</v>
      </c>
      <c r="E808" t="s">
        <v>173</v>
      </c>
      <c r="F808">
        <v>0.40608454999999999</v>
      </c>
    </row>
    <row r="809" spans="1:6" x14ac:dyDescent="0.25">
      <c r="A809">
        <v>2033</v>
      </c>
      <c r="B809" t="s">
        <v>190</v>
      </c>
      <c r="C809" t="s">
        <v>17</v>
      </c>
      <c r="D809" s="10">
        <v>0.40745308400000002</v>
      </c>
      <c r="E809" t="s">
        <v>173</v>
      </c>
      <c r="F809">
        <v>0.40745308499999999</v>
      </c>
    </row>
    <row r="810" spans="1:6" x14ac:dyDescent="0.25">
      <c r="A810">
        <v>2034</v>
      </c>
      <c r="B810" t="s">
        <v>190</v>
      </c>
      <c r="C810" t="s">
        <v>17</v>
      </c>
      <c r="D810" s="10">
        <v>0.41816442300000001</v>
      </c>
      <c r="E810" t="s">
        <v>173</v>
      </c>
      <c r="F810">
        <v>0.41816442199999998</v>
      </c>
    </row>
    <row r="811" spans="1:6" x14ac:dyDescent="0.25">
      <c r="A811">
        <v>2035</v>
      </c>
      <c r="B811" t="s">
        <v>190</v>
      </c>
      <c r="C811" t="s">
        <v>17</v>
      </c>
      <c r="D811" s="10">
        <v>0.42327428099999997</v>
      </c>
      <c r="E811" t="s">
        <v>173</v>
      </c>
      <c r="F811">
        <v>0.42327428099999997</v>
      </c>
    </row>
    <row r="812" spans="1:6" x14ac:dyDescent="0.25">
      <c r="A812">
        <v>2036</v>
      </c>
      <c r="B812" t="s">
        <v>190</v>
      </c>
      <c r="C812" t="s">
        <v>17</v>
      </c>
      <c r="D812" s="10">
        <v>0.42529094000000001</v>
      </c>
      <c r="E812" t="s">
        <v>173</v>
      </c>
      <c r="F812">
        <v>0.42529093999999995</v>
      </c>
    </row>
    <row r="813" spans="1:6" x14ac:dyDescent="0.25">
      <c r="A813">
        <v>2037</v>
      </c>
      <c r="B813" t="s">
        <v>190</v>
      </c>
      <c r="C813" t="s">
        <v>17</v>
      </c>
      <c r="D813" s="10">
        <v>0.42416886999999998</v>
      </c>
      <c r="E813" t="s">
        <v>173</v>
      </c>
      <c r="F813">
        <v>0.42416886899999995</v>
      </c>
    </row>
    <row r="814" spans="1:6" x14ac:dyDescent="0.25">
      <c r="A814">
        <v>2038</v>
      </c>
      <c r="B814" t="s">
        <v>190</v>
      </c>
      <c r="C814" t="s">
        <v>17</v>
      </c>
      <c r="D814" s="10">
        <v>0.42871890699999998</v>
      </c>
      <c r="E814" t="s">
        <v>173</v>
      </c>
      <c r="F814">
        <v>0.42871890699999998</v>
      </c>
    </row>
    <row r="815" spans="1:6" x14ac:dyDescent="0.25">
      <c r="A815">
        <v>2039</v>
      </c>
      <c r="B815" t="s">
        <v>190</v>
      </c>
      <c r="C815" t="s">
        <v>17</v>
      </c>
      <c r="D815" s="10">
        <v>0.43098585299999997</v>
      </c>
      <c r="E815" t="s">
        <v>173</v>
      </c>
      <c r="F815">
        <v>0.43098585300000003</v>
      </c>
    </row>
    <row r="816" spans="1:6" x14ac:dyDescent="0.25">
      <c r="A816">
        <v>2040</v>
      </c>
      <c r="B816" t="s">
        <v>190</v>
      </c>
      <c r="C816" t="s">
        <v>17</v>
      </c>
      <c r="D816" s="10">
        <v>0.43572796200000002</v>
      </c>
      <c r="E816" t="s">
        <v>173</v>
      </c>
      <c r="F816">
        <v>0.435727961</v>
      </c>
    </row>
    <row r="817" spans="1:6" x14ac:dyDescent="0.25">
      <c r="A817">
        <v>2041</v>
      </c>
      <c r="B817" t="s">
        <v>190</v>
      </c>
      <c r="C817" t="s">
        <v>17</v>
      </c>
      <c r="D817" s="10">
        <v>0.44315090299999998</v>
      </c>
      <c r="E817" t="s">
        <v>173</v>
      </c>
      <c r="F817">
        <v>0.44315090199999996</v>
      </c>
    </row>
    <row r="818" spans="1:6" x14ac:dyDescent="0.25">
      <c r="A818">
        <v>2042</v>
      </c>
      <c r="B818" t="s">
        <v>190</v>
      </c>
      <c r="C818" t="s">
        <v>17</v>
      </c>
      <c r="D818" s="10">
        <v>0.44031825299999999</v>
      </c>
      <c r="E818" t="s">
        <v>173</v>
      </c>
      <c r="F818">
        <v>0.44031825300000005</v>
      </c>
    </row>
    <row r="819" spans="1:6" x14ac:dyDescent="0.25">
      <c r="A819">
        <v>2043</v>
      </c>
      <c r="B819" t="s">
        <v>190</v>
      </c>
      <c r="C819" t="s">
        <v>17</v>
      </c>
      <c r="D819" s="10">
        <v>0.435139677</v>
      </c>
      <c r="E819" t="s">
        <v>173</v>
      </c>
      <c r="F819">
        <v>0.435139677</v>
      </c>
    </row>
    <row r="820" spans="1:6" x14ac:dyDescent="0.25">
      <c r="A820">
        <v>2044</v>
      </c>
      <c r="B820" t="s">
        <v>190</v>
      </c>
      <c r="C820" t="s">
        <v>17</v>
      </c>
      <c r="D820" s="10">
        <v>0.43903507800000002</v>
      </c>
      <c r="E820" t="s">
        <v>173</v>
      </c>
      <c r="F820">
        <v>0.439035077</v>
      </c>
    </row>
    <row r="821" spans="1:6" x14ac:dyDescent="0.25">
      <c r="A821">
        <v>2045</v>
      </c>
      <c r="B821" t="s">
        <v>190</v>
      </c>
      <c r="C821" t="s">
        <v>17</v>
      </c>
      <c r="D821" s="10">
        <v>0.429019339</v>
      </c>
      <c r="E821" t="s">
        <v>173</v>
      </c>
      <c r="F821">
        <v>0.429019339</v>
      </c>
    </row>
    <row r="822" spans="1:6" x14ac:dyDescent="0.25">
      <c r="A822">
        <v>2046</v>
      </c>
      <c r="B822" t="s">
        <v>190</v>
      </c>
      <c r="C822" t="s">
        <v>17</v>
      </c>
      <c r="D822" s="10">
        <v>0.43167169999999999</v>
      </c>
      <c r="E822" t="s">
        <v>173</v>
      </c>
      <c r="F822">
        <v>0.43167169999999999</v>
      </c>
    </row>
    <row r="823" spans="1:6" x14ac:dyDescent="0.25">
      <c r="A823">
        <v>2047</v>
      </c>
      <c r="B823" t="s">
        <v>190</v>
      </c>
      <c r="C823" t="s">
        <v>17</v>
      </c>
      <c r="D823" s="10">
        <v>0.43273114299999998</v>
      </c>
      <c r="E823" t="s">
        <v>173</v>
      </c>
      <c r="F823">
        <v>0.43273114399999996</v>
      </c>
    </row>
    <row r="824" spans="1:6" x14ac:dyDescent="0.25">
      <c r="A824">
        <v>2048</v>
      </c>
      <c r="B824" t="s">
        <v>190</v>
      </c>
      <c r="C824" t="s">
        <v>17</v>
      </c>
      <c r="D824" s="10">
        <v>0.42561906700000002</v>
      </c>
      <c r="E824" t="s">
        <v>173</v>
      </c>
      <c r="F824">
        <v>0.42561906699999996</v>
      </c>
    </row>
    <row r="825" spans="1:6" x14ac:dyDescent="0.25">
      <c r="A825">
        <v>2049</v>
      </c>
      <c r="B825" t="s">
        <v>190</v>
      </c>
      <c r="C825" t="s">
        <v>17</v>
      </c>
      <c r="D825" s="10">
        <v>0.424894402</v>
      </c>
      <c r="E825" t="s">
        <v>173</v>
      </c>
      <c r="F825">
        <v>0.424894402</v>
      </c>
    </row>
    <row r="826" spans="1:6" x14ac:dyDescent="0.25">
      <c r="A826">
        <v>2050</v>
      </c>
      <c r="B826" t="s">
        <v>190</v>
      </c>
      <c r="C826" t="s">
        <v>17</v>
      </c>
      <c r="D826" s="10">
        <v>0.412707037</v>
      </c>
      <c r="E826" t="s">
        <v>173</v>
      </c>
      <c r="F826">
        <v>0.41270703600000003</v>
      </c>
    </row>
    <row r="827" spans="1:6" x14ac:dyDescent="0.25">
      <c r="A827">
        <v>2010</v>
      </c>
      <c r="B827" t="s">
        <v>190</v>
      </c>
      <c r="C827" t="s">
        <v>9</v>
      </c>
      <c r="D827" s="10">
        <v>0.230727346</v>
      </c>
      <c r="E827" t="s">
        <v>173</v>
      </c>
      <c r="F827">
        <v>0.230727346</v>
      </c>
    </row>
    <row r="828" spans="1:6" x14ac:dyDescent="0.25">
      <c r="A828">
        <v>2011</v>
      </c>
      <c r="B828" t="s">
        <v>190</v>
      </c>
      <c r="C828" t="s">
        <v>9</v>
      </c>
      <c r="D828" s="10">
        <v>0.235856817</v>
      </c>
      <c r="E828" t="s">
        <v>173</v>
      </c>
      <c r="F828">
        <v>0.235856818</v>
      </c>
    </row>
    <row r="829" spans="1:6" x14ac:dyDescent="0.25">
      <c r="A829">
        <v>2012</v>
      </c>
      <c r="B829" t="s">
        <v>190</v>
      </c>
      <c r="C829" t="s">
        <v>9</v>
      </c>
      <c r="D829" s="10">
        <v>0.25612549099999998</v>
      </c>
      <c r="E829" t="s">
        <v>173</v>
      </c>
      <c r="F829">
        <v>0.25612549100000004</v>
      </c>
    </row>
    <row r="830" spans="1:6" x14ac:dyDescent="0.25">
      <c r="A830">
        <v>2013</v>
      </c>
      <c r="B830" t="s">
        <v>190</v>
      </c>
      <c r="C830" t="s">
        <v>9</v>
      </c>
      <c r="D830" s="10">
        <v>0.25581854199999998</v>
      </c>
      <c r="E830" t="s">
        <v>173</v>
      </c>
      <c r="F830">
        <v>0.25581854199999998</v>
      </c>
    </row>
    <row r="831" spans="1:6" x14ac:dyDescent="0.25">
      <c r="A831">
        <v>2014</v>
      </c>
      <c r="B831" t="s">
        <v>190</v>
      </c>
      <c r="C831" t="s">
        <v>9</v>
      </c>
      <c r="D831" s="10">
        <v>0.28733020799999998</v>
      </c>
      <c r="E831" t="s">
        <v>173</v>
      </c>
      <c r="F831">
        <v>0.28733020800000003</v>
      </c>
    </row>
    <row r="832" spans="1:6" x14ac:dyDescent="0.25">
      <c r="A832">
        <v>2015</v>
      </c>
      <c r="B832" t="s">
        <v>190</v>
      </c>
      <c r="C832" t="s">
        <v>9</v>
      </c>
      <c r="D832" s="10">
        <v>0.249180347</v>
      </c>
      <c r="E832" t="s">
        <v>173</v>
      </c>
      <c r="F832">
        <v>0.24918034700000002</v>
      </c>
    </row>
    <row r="833" spans="1:6" x14ac:dyDescent="0.25">
      <c r="A833">
        <v>2016</v>
      </c>
      <c r="B833" t="s">
        <v>190</v>
      </c>
      <c r="C833" t="s">
        <v>9</v>
      </c>
      <c r="D833" s="10">
        <v>0.245462444</v>
      </c>
      <c r="E833" t="s">
        <v>173</v>
      </c>
      <c r="F833">
        <v>0.245462444</v>
      </c>
    </row>
    <row r="834" spans="1:6" x14ac:dyDescent="0.25">
      <c r="A834">
        <v>2017</v>
      </c>
      <c r="B834" t="s">
        <v>190</v>
      </c>
      <c r="C834" t="s">
        <v>9</v>
      </c>
      <c r="D834" s="10">
        <v>0.258622672</v>
      </c>
      <c r="E834" t="s">
        <v>173</v>
      </c>
      <c r="F834">
        <v>0.25862267300000003</v>
      </c>
    </row>
    <row r="835" spans="1:6" x14ac:dyDescent="0.25">
      <c r="A835">
        <v>2018</v>
      </c>
      <c r="B835" t="s">
        <v>190</v>
      </c>
      <c r="C835" t="s">
        <v>9</v>
      </c>
      <c r="D835" s="10">
        <v>0.258855526</v>
      </c>
      <c r="E835" t="s">
        <v>173</v>
      </c>
      <c r="F835">
        <v>0.258855526</v>
      </c>
    </row>
    <row r="836" spans="1:6" x14ac:dyDescent="0.25">
      <c r="A836">
        <v>2019</v>
      </c>
      <c r="B836" t="s">
        <v>190</v>
      </c>
      <c r="C836" t="s">
        <v>9</v>
      </c>
      <c r="D836" s="10">
        <v>0.26915807800000002</v>
      </c>
      <c r="E836" t="s">
        <v>173</v>
      </c>
      <c r="F836">
        <v>0.26915807799999997</v>
      </c>
    </row>
    <row r="837" spans="1:6" x14ac:dyDescent="0.25">
      <c r="A837">
        <v>2020</v>
      </c>
      <c r="B837" t="s">
        <v>190</v>
      </c>
      <c r="C837" t="s">
        <v>9</v>
      </c>
      <c r="D837" s="10">
        <v>0.25125500099999998</v>
      </c>
      <c r="E837" t="s">
        <v>173</v>
      </c>
      <c r="F837">
        <v>0.25125500099999998</v>
      </c>
    </row>
    <row r="838" spans="1:6" x14ac:dyDescent="0.25">
      <c r="A838">
        <v>2021</v>
      </c>
      <c r="B838" t="s">
        <v>190</v>
      </c>
      <c r="C838" t="s">
        <v>9</v>
      </c>
      <c r="D838" s="10">
        <v>0.28178785899999997</v>
      </c>
      <c r="E838" t="s">
        <v>173</v>
      </c>
      <c r="F838">
        <v>0.28178786</v>
      </c>
    </row>
    <row r="839" spans="1:6" x14ac:dyDescent="0.25">
      <c r="A839">
        <v>2022</v>
      </c>
      <c r="B839" t="s">
        <v>190</v>
      </c>
      <c r="C839" t="s">
        <v>9</v>
      </c>
      <c r="D839" s="10">
        <v>0.30341150500000003</v>
      </c>
      <c r="E839" t="s">
        <v>173</v>
      </c>
      <c r="F839">
        <v>0.30341150499999997</v>
      </c>
    </row>
    <row r="840" spans="1:6" x14ac:dyDescent="0.25">
      <c r="A840">
        <v>2023</v>
      </c>
      <c r="B840" t="s">
        <v>190</v>
      </c>
      <c r="C840" t="s">
        <v>9</v>
      </c>
      <c r="D840" s="10">
        <v>0.33628243499999999</v>
      </c>
      <c r="E840" t="s">
        <v>173</v>
      </c>
      <c r="F840">
        <v>0.33628243600000002</v>
      </c>
    </row>
    <row r="841" spans="1:6" x14ac:dyDescent="0.25">
      <c r="A841">
        <v>2024</v>
      </c>
      <c r="B841" t="s">
        <v>190</v>
      </c>
      <c r="C841" t="s">
        <v>9</v>
      </c>
      <c r="D841" s="10">
        <v>0.355642395</v>
      </c>
      <c r="E841" t="s">
        <v>173</v>
      </c>
      <c r="F841">
        <v>0.355642395</v>
      </c>
    </row>
    <row r="842" spans="1:6" x14ac:dyDescent="0.25">
      <c r="A842">
        <v>2025</v>
      </c>
      <c r="B842" t="s">
        <v>190</v>
      </c>
      <c r="C842" t="s">
        <v>9</v>
      </c>
      <c r="D842" s="10">
        <v>0.36537688000000001</v>
      </c>
      <c r="E842" t="s">
        <v>173</v>
      </c>
      <c r="F842">
        <v>0.36537687899999999</v>
      </c>
    </row>
    <row r="843" spans="1:6" x14ac:dyDescent="0.25">
      <c r="A843">
        <v>2026</v>
      </c>
      <c r="B843" t="s">
        <v>190</v>
      </c>
      <c r="C843" t="s">
        <v>9</v>
      </c>
      <c r="D843" s="10">
        <v>0.366342153</v>
      </c>
      <c r="E843" t="s">
        <v>173</v>
      </c>
      <c r="F843">
        <v>0.36634215399999998</v>
      </c>
    </row>
    <row r="844" spans="1:6" x14ac:dyDescent="0.25">
      <c r="A844">
        <v>2027</v>
      </c>
      <c r="B844" t="s">
        <v>190</v>
      </c>
      <c r="C844" t="s">
        <v>9</v>
      </c>
      <c r="D844" s="10">
        <v>0.36331373700000003</v>
      </c>
      <c r="E844" t="s">
        <v>173</v>
      </c>
      <c r="F844">
        <v>0.36331373700000003</v>
      </c>
    </row>
    <row r="845" spans="1:6" x14ac:dyDescent="0.25">
      <c r="A845">
        <v>2028</v>
      </c>
      <c r="B845" t="s">
        <v>190</v>
      </c>
      <c r="C845" t="s">
        <v>9</v>
      </c>
      <c r="D845" s="10">
        <v>0.34331138100000003</v>
      </c>
      <c r="E845" t="s">
        <v>173</v>
      </c>
      <c r="F845">
        <v>0.34331138099999997</v>
      </c>
    </row>
    <row r="846" spans="1:6" x14ac:dyDescent="0.25">
      <c r="A846">
        <v>2029</v>
      </c>
      <c r="B846" t="s">
        <v>190</v>
      </c>
      <c r="C846" t="s">
        <v>9</v>
      </c>
      <c r="D846" s="10">
        <v>0.33985289499999999</v>
      </c>
      <c r="E846" t="s">
        <v>173</v>
      </c>
      <c r="F846">
        <v>0.33985289400000002</v>
      </c>
    </row>
    <row r="847" spans="1:6" x14ac:dyDescent="0.25">
      <c r="A847">
        <v>2030</v>
      </c>
      <c r="B847" t="s">
        <v>190</v>
      </c>
      <c r="C847" t="s">
        <v>9</v>
      </c>
      <c r="D847" s="10">
        <v>0.325714803</v>
      </c>
      <c r="E847" t="s">
        <v>173</v>
      </c>
      <c r="F847">
        <v>0.325714803</v>
      </c>
    </row>
    <row r="848" spans="1:6" x14ac:dyDescent="0.25">
      <c r="A848">
        <v>2031</v>
      </c>
      <c r="B848" t="s">
        <v>190</v>
      </c>
      <c r="C848" t="s">
        <v>9</v>
      </c>
      <c r="D848" s="10">
        <v>0.317050732</v>
      </c>
      <c r="E848" t="s">
        <v>173</v>
      </c>
      <c r="F848">
        <v>0.31705073299999997</v>
      </c>
    </row>
    <row r="849" spans="1:6" x14ac:dyDescent="0.25">
      <c r="A849">
        <v>2032</v>
      </c>
      <c r="B849" t="s">
        <v>190</v>
      </c>
      <c r="C849" t="s">
        <v>9</v>
      </c>
      <c r="D849" s="10">
        <v>0.300781197</v>
      </c>
      <c r="E849" t="s">
        <v>173</v>
      </c>
      <c r="F849">
        <v>0.300781197</v>
      </c>
    </row>
    <row r="850" spans="1:6" x14ac:dyDescent="0.25">
      <c r="A850">
        <v>2033</v>
      </c>
      <c r="B850" t="s">
        <v>190</v>
      </c>
      <c r="C850" t="s">
        <v>9</v>
      </c>
      <c r="D850" s="10">
        <v>0.284921698</v>
      </c>
      <c r="E850" t="s">
        <v>173</v>
      </c>
      <c r="F850">
        <v>0.28492169699999997</v>
      </c>
    </row>
    <row r="851" spans="1:6" x14ac:dyDescent="0.25">
      <c r="A851">
        <v>2034</v>
      </c>
      <c r="B851" t="s">
        <v>190</v>
      </c>
      <c r="C851" t="s">
        <v>9</v>
      </c>
      <c r="D851" s="10">
        <v>0.27801534700000002</v>
      </c>
      <c r="E851" t="s">
        <v>173</v>
      </c>
      <c r="F851">
        <v>0.27801534700000002</v>
      </c>
    </row>
    <row r="852" spans="1:6" x14ac:dyDescent="0.25">
      <c r="A852">
        <v>2035</v>
      </c>
      <c r="B852" t="s">
        <v>190</v>
      </c>
      <c r="C852" t="s">
        <v>9</v>
      </c>
      <c r="D852" s="10">
        <v>0.26586806200000002</v>
      </c>
      <c r="E852" t="s">
        <v>173</v>
      </c>
      <c r="F852">
        <v>0.26586806200000002</v>
      </c>
    </row>
    <row r="853" spans="1:6" x14ac:dyDescent="0.25">
      <c r="A853">
        <v>2036</v>
      </c>
      <c r="B853" t="s">
        <v>190</v>
      </c>
      <c r="C853" t="s">
        <v>9</v>
      </c>
      <c r="D853" s="10">
        <v>0.25414009599999998</v>
      </c>
      <c r="E853" t="s">
        <v>173</v>
      </c>
      <c r="F853">
        <v>0.25414009599999998</v>
      </c>
    </row>
    <row r="854" spans="1:6" x14ac:dyDescent="0.25">
      <c r="A854">
        <v>2037</v>
      </c>
      <c r="B854" t="s">
        <v>190</v>
      </c>
      <c r="C854" t="s">
        <v>9</v>
      </c>
      <c r="D854" s="10">
        <v>0.23967312099999999</v>
      </c>
      <c r="E854" t="s">
        <v>173</v>
      </c>
      <c r="F854">
        <v>0.23967312200000002</v>
      </c>
    </row>
    <row r="855" spans="1:6" x14ac:dyDescent="0.25">
      <c r="A855">
        <v>2038</v>
      </c>
      <c r="B855" t="s">
        <v>190</v>
      </c>
      <c r="C855" t="s">
        <v>9</v>
      </c>
      <c r="D855" s="10">
        <v>0.22792198499999999</v>
      </c>
      <c r="E855" t="s">
        <v>173</v>
      </c>
      <c r="F855">
        <v>0.22792198499999999</v>
      </c>
    </row>
    <row r="856" spans="1:6" x14ac:dyDescent="0.25">
      <c r="A856">
        <v>2039</v>
      </c>
      <c r="B856" t="s">
        <v>190</v>
      </c>
      <c r="C856" t="s">
        <v>9</v>
      </c>
      <c r="D856" s="10">
        <v>0.21444675199999999</v>
      </c>
      <c r="E856" t="s">
        <v>173</v>
      </c>
      <c r="F856">
        <v>0.21444675199999999</v>
      </c>
    </row>
    <row r="857" spans="1:6" x14ac:dyDescent="0.25">
      <c r="A857">
        <v>2040</v>
      </c>
      <c r="B857" t="s">
        <v>190</v>
      </c>
      <c r="C857" t="s">
        <v>9</v>
      </c>
      <c r="D857" s="10">
        <v>0.203619198</v>
      </c>
      <c r="E857" t="s">
        <v>173</v>
      </c>
      <c r="F857">
        <v>0.203619198</v>
      </c>
    </row>
    <row r="858" spans="1:6" x14ac:dyDescent="0.25">
      <c r="A858">
        <v>2041</v>
      </c>
      <c r="B858" t="s">
        <v>190</v>
      </c>
      <c r="C858" t="s">
        <v>9</v>
      </c>
      <c r="D858" s="10">
        <v>0.194220425</v>
      </c>
      <c r="E858" t="s">
        <v>173</v>
      </c>
      <c r="F858">
        <v>0.194220425</v>
      </c>
    </row>
    <row r="859" spans="1:6" x14ac:dyDescent="0.25">
      <c r="A859">
        <v>2042</v>
      </c>
      <c r="B859" t="s">
        <v>190</v>
      </c>
      <c r="C859" t="s">
        <v>9</v>
      </c>
      <c r="D859" s="10">
        <v>0.181072488</v>
      </c>
      <c r="E859" t="s">
        <v>173</v>
      </c>
      <c r="F859">
        <v>0.181072488</v>
      </c>
    </row>
    <row r="860" spans="1:6" x14ac:dyDescent="0.25">
      <c r="A860">
        <v>2043</v>
      </c>
      <c r="B860" t="s">
        <v>190</v>
      </c>
      <c r="C860" t="s">
        <v>9</v>
      </c>
      <c r="D860" s="10">
        <v>0.16768156000000001</v>
      </c>
      <c r="E860" t="s">
        <v>173</v>
      </c>
      <c r="F860">
        <v>0.16768155999999998</v>
      </c>
    </row>
    <row r="861" spans="1:6" x14ac:dyDescent="0.25">
      <c r="A861">
        <v>2044</v>
      </c>
      <c r="B861" t="s">
        <v>190</v>
      </c>
      <c r="C861" t="s">
        <v>9</v>
      </c>
      <c r="D861" s="10">
        <v>0.15592774600000001</v>
      </c>
      <c r="E861" t="s">
        <v>173</v>
      </c>
      <c r="F861">
        <v>0.15592774600000001</v>
      </c>
    </row>
    <row r="862" spans="1:6" x14ac:dyDescent="0.25">
      <c r="A862">
        <v>2045</v>
      </c>
      <c r="B862" t="s">
        <v>190</v>
      </c>
      <c r="C862" t="s">
        <v>9</v>
      </c>
      <c r="D862" s="10">
        <v>0.14127107</v>
      </c>
      <c r="E862" t="s">
        <v>173</v>
      </c>
      <c r="F862">
        <v>0.14127107</v>
      </c>
    </row>
    <row r="863" spans="1:6" x14ac:dyDescent="0.25">
      <c r="A863">
        <v>2046</v>
      </c>
      <c r="B863" t="s">
        <v>190</v>
      </c>
      <c r="C863" t="s">
        <v>9</v>
      </c>
      <c r="D863" s="10">
        <v>0.131710731</v>
      </c>
      <c r="E863" t="s">
        <v>173</v>
      </c>
      <c r="F863">
        <v>0.131710731</v>
      </c>
    </row>
    <row r="864" spans="1:6" x14ac:dyDescent="0.25">
      <c r="A864">
        <v>2047</v>
      </c>
      <c r="B864" t="s">
        <v>190</v>
      </c>
      <c r="C864" t="s">
        <v>9</v>
      </c>
      <c r="D864" s="10">
        <v>0.123886066</v>
      </c>
      <c r="E864" t="s">
        <v>173</v>
      </c>
      <c r="F864">
        <v>0.123886066</v>
      </c>
    </row>
    <row r="865" spans="1:6" x14ac:dyDescent="0.25">
      <c r="A865">
        <v>2048</v>
      </c>
      <c r="B865" t="s">
        <v>190</v>
      </c>
      <c r="C865" t="s">
        <v>9</v>
      </c>
      <c r="D865" s="10">
        <v>0.115533206</v>
      </c>
      <c r="E865" t="s">
        <v>173</v>
      </c>
      <c r="F865">
        <v>0.11553320600000001</v>
      </c>
    </row>
    <row r="866" spans="1:6" x14ac:dyDescent="0.25">
      <c r="A866">
        <v>2049</v>
      </c>
      <c r="B866" t="s">
        <v>190</v>
      </c>
      <c r="C866" t="s">
        <v>9</v>
      </c>
      <c r="D866" s="10">
        <v>0.106665306</v>
      </c>
      <c r="E866" t="s">
        <v>173</v>
      </c>
      <c r="F866">
        <v>0.106665306</v>
      </c>
    </row>
    <row r="867" spans="1:6" x14ac:dyDescent="0.25">
      <c r="A867">
        <v>2050</v>
      </c>
      <c r="B867" t="s">
        <v>190</v>
      </c>
      <c r="C867" t="s">
        <v>9</v>
      </c>
      <c r="D867" s="10">
        <v>9.8898778000000007E-2</v>
      </c>
      <c r="E867" t="s">
        <v>173</v>
      </c>
      <c r="F867">
        <v>9.8898777999999993E-2</v>
      </c>
    </row>
    <row r="868" spans="1:6" x14ac:dyDescent="0.25">
      <c r="A868">
        <v>2010</v>
      </c>
      <c r="B868" t="s">
        <v>191</v>
      </c>
      <c r="C868" t="s">
        <v>16</v>
      </c>
      <c r="D868" s="10">
        <v>0.191667118</v>
      </c>
      <c r="E868" t="s">
        <v>173</v>
      </c>
      <c r="F868">
        <v>0.191667118</v>
      </c>
    </row>
    <row r="869" spans="1:6" x14ac:dyDescent="0.25">
      <c r="A869">
        <v>2011</v>
      </c>
      <c r="B869" t="s">
        <v>191</v>
      </c>
      <c r="C869" t="s">
        <v>16</v>
      </c>
      <c r="D869" s="10">
        <v>0.19151737599999999</v>
      </c>
      <c r="E869" t="s">
        <v>173</v>
      </c>
      <c r="F869">
        <v>0.19151737499999999</v>
      </c>
    </row>
    <row r="870" spans="1:6" x14ac:dyDescent="0.25">
      <c r="A870">
        <v>2012</v>
      </c>
      <c r="B870" t="s">
        <v>191</v>
      </c>
      <c r="C870" t="s">
        <v>16</v>
      </c>
      <c r="D870" s="10">
        <v>0.215384725</v>
      </c>
      <c r="E870" t="s">
        <v>173</v>
      </c>
      <c r="F870">
        <v>0.215384725</v>
      </c>
    </row>
    <row r="871" spans="1:6" x14ac:dyDescent="0.25">
      <c r="A871">
        <v>2013</v>
      </c>
      <c r="B871" t="s">
        <v>191</v>
      </c>
      <c r="C871" t="s">
        <v>16</v>
      </c>
      <c r="D871" s="10">
        <v>0.22887849299999999</v>
      </c>
      <c r="E871" t="s">
        <v>173</v>
      </c>
      <c r="F871">
        <v>0.22887849199999999</v>
      </c>
    </row>
    <row r="872" spans="1:6" x14ac:dyDescent="0.25">
      <c r="A872">
        <v>2014</v>
      </c>
      <c r="B872" t="s">
        <v>191</v>
      </c>
      <c r="C872" t="s">
        <v>16</v>
      </c>
      <c r="D872" s="10">
        <v>0.26964754200000002</v>
      </c>
      <c r="E872" t="s">
        <v>173</v>
      </c>
      <c r="F872">
        <v>0.26964754199999996</v>
      </c>
    </row>
    <row r="873" spans="1:6" x14ac:dyDescent="0.25">
      <c r="A873">
        <v>2015</v>
      </c>
      <c r="B873" t="s">
        <v>191</v>
      </c>
      <c r="C873" t="s">
        <v>16</v>
      </c>
      <c r="D873" s="10">
        <v>0.23728095499999999</v>
      </c>
      <c r="E873" t="s">
        <v>173</v>
      </c>
      <c r="F873">
        <v>0.23728095500000002</v>
      </c>
    </row>
    <row r="874" spans="1:6" x14ac:dyDescent="0.25">
      <c r="A874">
        <v>2016</v>
      </c>
      <c r="B874" t="s">
        <v>191</v>
      </c>
      <c r="C874" t="s">
        <v>16</v>
      </c>
      <c r="D874" s="10">
        <v>0.21398959300000001</v>
      </c>
      <c r="E874" t="s">
        <v>173</v>
      </c>
      <c r="F874">
        <v>0.21398959300000001</v>
      </c>
    </row>
    <row r="875" spans="1:6" x14ac:dyDescent="0.25">
      <c r="A875">
        <v>2017</v>
      </c>
      <c r="B875" t="s">
        <v>191</v>
      </c>
      <c r="C875" t="s">
        <v>16</v>
      </c>
      <c r="D875" s="10">
        <v>0.226737086</v>
      </c>
      <c r="E875" t="s">
        <v>173</v>
      </c>
      <c r="F875">
        <v>0.226737086</v>
      </c>
    </row>
    <row r="876" spans="1:6" x14ac:dyDescent="0.25">
      <c r="A876">
        <v>2018</v>
      </c>
      <c r="B876" t="s">
        <v>191</v>
      </c>
      <c r="C876" t="s">
        <v>16</v>
      </c>
      <c r="D876" s="10">
        <v>0.229748971</v>
      </c>
      <c r="E876" t="s">
        <v>173</v>
      </c>
      <c r="F876">
        <v>0.22974897100000002</v>
      </c>
    </row>
    <row r="877" spans="1:6" x14ac:dyDescent="0.25">
      <c r="A877">
        <v>2019</v>
      </c>
      <c r="B877" t="s">
        <v>191</v>
      </c>
      <c r="C877" t="s">
        <v>16</v>
      </c>
      <c r="D877" s="10">
        <v>0.21790124299999999</v>
      </c>
      <c r="E877" t="s">
        <v>173</v>
      </c>
      <c r="F877">
        <v>0.21790124299999999</v>
      </c>
    </row>
    <row r="878" spans="1:6" x14ac:dyDescent="0.25">
      <c r="A878">
        <v>2020</v>
      </c>
      <c r="B878" t="s">
        <v>191</v>
      </c>
      <c r="C878" t="s">
        <v>16</v>
      </c>
      <c r="D878" s="10">
        <v>0.183593696</v>
      </c>
      <c r="E878" t="s">
        <v>173</v>
      </c>
      <c r="F878">
        <v>0.183593696</v>
      </c>
    </row>
    <row r="879" spans="1:6" x14ac:dyDescent="0.25">
      <c r="A879">
        <v>2021</v>
      </c>
      <c r="B879" t="s">
        <v>191</v>
      </c>
      <c r="C879" t="s">
        <v>16</v>
      </c>
      <c r="D879" s="10">
        <v>0.16173485600000001</v>
      </c>
      <c r="E879" t="s">
        <v>173</v>
      </c>
      <c r="F879">
        <v>0.16173485500000001</v>
      </c>
    </row>
    <row r="880" spans="1:6" x14ac:dyDescent="0.25">
      <c r="A880">
        <v>2022</v>
      </c>
      <c r="B880" t="s">
        <v>191</v>
      </c>
      <c r="C880" t="s">
        <v>16</v>
      </c>
      <c r="D880" s="10">
        <v>0.15378008400000001</v>
      </c>
      <c r="E880" t="s">
        <v>173</v>
      </c>
      <c r="F880">
        <v>0.15378008399999998</v>
      </c>
    </row>
    <row r="881" spans="1:6" x14ac:dyDescent="0.25">
      <c r="A881">
        <v>2023</v>
      </c>
      <c r="B881" t="s">
        <v>191</v>
      </c>
      <c r="C881" t="s">
        <v>16</v>
      </c>
      <c r="D881" s="10">
        <v>0.14907557799999999</v>
      </c>
      <c r="E881" t="s">
        <v>173</v>
      </c>
      <c r="F881">
        <v>0.14907557800000001</v>
      </c>
    </row>
    <row r="882" spans="1:6" x14ac:dyDescent="0.25">
      <c r="A882">
        <v>2024</v>
      </c>
      <c r="B882" t="s">
        <v>191</v>
      </c>
      <c r="C882" t="s">
        <v>16</v>
      </c>
      <c r="D882" s="10">
        <v>0.14405744500000001</v>
      </c>
      <c r="E882" t="s">
        <v>173</v>
      </c>
      <c r="F882">
        <v>0.14405744500000001</v>
      </c>
    </row>
    <row r="883" spans="1:6" x14ac:dyDescent="0.25">
      <c r="A883">
        <v>2025</v>
      </c>
      <c r="B883" t="s">
        <v>191</v>
      </c>
      <c r="C883" t="s">
        <v>16</v>
      </c>
      <c r="D883" s="10">
        <v>0.13912712799999999</v>
      </c>
      <c r="E883" t="s">
        <v>173</v>
      </c>
      <c r="F883">
        <v>0.13912712799999999</v>
      </c>
    </row>
    <row r="884" spans="1:6" x14ac:dyDescent="0.25">
      <c r="A884">
        <v>2026</v>
      </c>
      <c r="B884" t="s">
        <v>191</v>
      </c>
      <c r="C884" t="s">
        <v>16</v>
      </c>
      <c r="D884" s="10">
        <v>0.13459952</v>
      </c>
      <c r="E884" t="s">
        <v>173</v>
      </c>
      <c r="F884">
        <v>0.13459952</v>
      </c>
    </row>
    <row r="885" spans="1:6" x14ac:dyDescent="0.25">
      <c r="A885">
        <v>2027</v>
      </c>
      <c r="B885" t="s">
        <v>191</v>
      </c>
      <c r="C885" t="s">
        <v>16</v>
      </c>
      <c r="D885" s="10">
        <v>0.13037104099999999</v>
      </c>
      <c r="E885" t="s">
        <v>173</v>
      </c>
      <c r="F885">
        <v>0.13037104099999999</v>
      </c>
    </row>
    <row r="886" spans="1:6" x14ac:dyDescent="0.25">
      <c r="A886">
        <v>2028</v>
      </c>
      <c r="B886" t="s">
        <v>191</v>
      </c>
      <c r="C886" t="s">
        <v>16</v>
      </c>
      <c r="D886" s="10">
        <v>0.126432985</v>
      </c>
      <c r="E886" t="s">
        <v>173</v>
      </c>
      <c r="F886">
        <v>0.126432985</v>
      </c>
    </row>
    <row r="887" spans="1:6" x14ac:dyDescent="0.25">
      <c r="A887">
        <v>2029</v>
      </c>
      <c r="B887" t="s">
        <v>191</v>
      </c>
      <c r="C887" t="s">
        <v>16</v>
      </c>
      <c r="D887" s="10">
        <v>0.122726934</v>
      </c>
      <c r="E887" t="s">
        <v>173</v>
      </c>
      <c r="F887">
        <v>0.122726933</v>
      </c>
    </row>
    <row r="888" spans="1:6" x14ac:dyDescent="0.25">
      <c r="A888">
        <v>2030</v>
      </c>
      <c r="B888" t="s">
        <v>191</v>
      </c>
      <c r="C888" t="s">
        <v>16</v>
      </c>
      <c r="D888" s="10">
        <v>0.119198229</v>
      </c>
      <c r="E888" t="s">
        <v>173</v>
      </c>
      <c r="F888">
        <v>0.119198229</v>
      </c>
    </row>
    <row r="889" spans="1:6" x14ac:dyDescent="0.25">
      <c r="A889">
        <v>2031</v>
      </c>
      <c r="B889" t="s">
        <v>191</v>
      </c>
      <c r="C889" t="s">
        <v>16</v>
      </c>
      <c r="D889" s="10">
        <v>0.116058884</v>
      </c>
      <c r="E889" t="s">
        <v>173</v>
      </c>
      <c r="F889">
        <v>0.116058884</v>
      </c>
    </row>
    <row r="890" spans="1:6" x14ac:dyDescent="0.25">
      <c r="A890">
        <v>2032</v>
      </c>
      <c r="B890" t="s">
        <v>191</v>
      </c>
      <c r="C890" t="s">
        <v>16</v>
      </c>
      <c r="D890" s="10">
        <v>0.113280781</v>
      </c>
      <c r="E890" t="s">
        <v>173</v>
      </c>
      <c r="F890">
        <v>0.11328078100000001</v>
      </c>
    </row>
    <row r="891" spans="1:6" x14ac:dyDescent="0.25">
      <c r="A891">
        <v>2033</v>
      </c>
      <c r="B891" t="s">
        <v>191</v>
      </c>
      <c r="C891" t="s">
        <v>16</v>
      </c>
      <c r="D891" s="10">
        <v>0.110760887</v>
      </c>
      <c r="E891" t="s">
        <v>173</v>
      </c>
      <c r="F891">
        <v>0.110760887</v>
      </c>
    </row>
    <row r="892" spans="1:6" x14ac:dyDescent="0.25">
      <c r="A892">
        <v>2034</v>
      </c>
      <c r="B892" t="s">
        <v>191</v>
      </c>
      <c r="C892" t="s">
        <v>16</v>
      </c>
      <c r="D892" s="10">
        <v>0.1084019</v>
      </c>
      <c r="E892" t="s">
        <v>173</v>
      </c>
      <c r="F892">
        <v>0.10840190099999999</v>
      </c>
    </row>
    <row r="893" spans="1:6" x14ac:dyDescent="0.25">
      <c r="A893">
        <v>2035</v>
      </c>
      <c r="B893" t="s">
        <v>191</v>
      </c>
      <c r="C893" t="s">
        <v>16</v>
      </c>
      <c r="D893" s="10">
        <v>0.10618942100000001</v>
      </c>
      <c r="E893" t="s">
        <v>173</v>
      </c>
      <c r="F893">
        <v>0.10618942199999999</v>
      </c>
    </row>
    <row r="894" spans="1:6" x14ac:dyDescent="0.25">
      <c r="A894">
        <v>2036</v>
      </c>
      <c r="B894" t="s">
        <v>191</v>
      </c>
      <c r="C894" t="s">
        <v>16</v>
      </c>
      <c r="D894" s="10">
        <v>0.10419321300000001</v>
      </c>
      <c r="E894" t="s">
        <v>173</v>
      </c>
      <c r="F894">
        <v>0.10419321300000001</v>
      </c>
    </row>
    <row r="895" spans="1:6" x14ac:dyDescent="0.25">
      <c r="A895">
        <v>2037</v>
      </c>
      <c r="B895" t="s">
        <v>191</v>
      </c>
      <c r="C895" t="s">
        <v>16</v>
      </c>
      <c r="D895" s="10">
        <v>0.10236490299999999</v>
      </c>
      <c r="E895" t="s">
        <v>173</v>
      </c>
      <c r="F895">
        <v>0.10236490399999999</v>
      </c>
    </row>
    <row r="896" spans="1:6" x14ac:dyDescent="0.25">
      <c r="A896">
        <v>2038</v>
      </c>
      <c r="B896" t="s">
        <v>191</v>
      </c>
      <c r="C896" t="s">
        <v>16</v>
      </c>
      <c r="D896" s="10">
        <v>0.100579718</v>
      </c>
      <c r="E896" t="s">
        <v>173</v>
      </c>
      <c r="F896">
        <v>0.100579718</v>
      </c>
    </row>
    <row r="897" spans="1:6" x14ac:dyDescent="0.25">
      <c r="A897">
        <v>2039</v>
      </c>
      <c r="B897" t="s">
        <v>191</v>
      </c>
      <c r="C897" t="s">
        <v>16</v>
      </c>
      <c r="D897" s="10">
        <v>9.8881118000000004E-2</v>
      </c>
      <c r="E897" t="s">
        <v>173</v>
      </c>
      <c r="F897">
        <v>9.8881118000000004E-2</v>
      </c>
    </row>
    <row r="898" spans="1:6" x14ac:dyDescent="0.25">
      <c r="A898">
        <v>2040</v>
      </c>
      <c r="B898" t="s">
        <v>191</v>
      </c>
      <c r="C898" t="s">
        <v>16</v>
      </c>
      <c r="D898" s="10">
        <v>9.7273254000000003E-2</v>
      </c>
      <c r="E898" t="s">
        <v>173</v>
      </c>
      <c r="F898">
        <v>9.727325399999999E-2</v>
      </c>
    </row>
    <row r="899" spans="1:6" x14ac:dyDescent="0.25">
      <c r="A899">
        <v>2041</v>
      </c>
      <c r="B899" t="s">
        <v>191</v>
      </c>
      <c r="C899" t="s">
        <v>16</v>
      </c>
      <c r="D899" s="10">
        <v>9.5712078000000006E-2</v>
      </c>
      <c r="E899" t="s">
        <v>173</v>
      </c>
      <c r="F899">
        <v>9.5712079000000005E-2</v>
      </c>
    </row>
    <row r="900" spans="1:6" x14ac:dyDescent="0.25">
      <c r="A900">
        <v>2042</v>
      </c>
      <c r="B900" t="s">
        <v>191</v>
      </c>
      <c r="C900" t="s">
        <v>16</v>
      </c>
      <c r="D900" s="10">
        <v>9.4176691000000007E-2</v>
      </c>
      <c r="E900" t="s">
        <v>173</v>
      </c>
      <c r="F900">
        <v>9.4176692000000006E-2</v>
      </c>
    </row>
    <row r="901" spans="1:6" x14ac:dyDescent="0.25">
      <c r="A901">
        <v>2043</v>
      </c>
      <c r="B901" t="s">
        <v>191</v>
      </c>
      <c r="C901" t="s">
        <v>16</v>
      </c>
      <c r="D901" s="10">
        <v>9.2657587E-2</v>
      </c>
      <c r="E901" t="s">
        <v>173</v>
      </c>
      <c r="F901">
        <v>9.2657587000000013E-2</v>
      </c>
    </row>
    <row r="902" spans="1:6" x14ac:dyDescent="0.25">
      <c r="A902">
        <v>2044</v>
      </c>
      <c r="B902" t="s">
        <v>191</v>
      </c>
      <c r="C902" t="s">
        <v>16</v>
      </c>
      <c r="D902" s="10">
        <v>9.1170659000000001E-2</v>
      </c>
      <c r="E902" t="s">
        <v>173</v>
      </c>
      <c r="F902">
        <v>9.1170659000000001E-2</v>
      </c>
    </row>
    <row r="903" spans="1:6" x14ac:dyDescent="0.25">
      <c r="A903">
        <v>2045</v>
      </c>
      <c r="B903" t="s">
        <v>191</v>
      </c>
      <c r="C903" t="s">
        <v>16</v>
      </c>
      <c r="D903" s="10">
        <v>8.9702146999999996E-2</v>
      </c>
      <c r="E903" t="s">
        <v>173</v>
      </c>
      <c r="F903">
        <v>8.9702146999999996E-2</v>
      </c>
    </row>
    <row r="904" spans="1:6" x14ac:dyDescent="0.25">
      <c r="A904">
        <v>2046</v>
      </c>
      <c r="B904" t="s">
        <v>191</v>
      </c>
      <c r="C904" t="s">
        <v>16</v>
      </c>
      <c r="D904" s="10">
        <v>8.8258024000000004E-2</v>
      </c>
      <c r="E904" t="s">
        <v>173</v>
      </c>
      <c r="F904">
        <v>8.8258024000000004E-2</v>
      </c>
    </row>
    <row r="905" spans="1:6" x14ac:dyDescent="0.25">
      <c r="A905">
        <v>2047</v>
      </c>
      <c r="B905" t="s">
        <v>191</v>
      </c>
      <c r="C905" t="s">
        <v>16</v>
      </c>
      <c r="D905" s="10">
        <v>8.6845063E-2</v>
      </c>
      <c r="E905" t="s">
        <v>173</v>
      </c>
      <c r="F905">
        <v>8.6845063E-2</v>
      </c>
    </row>
    <row r="906" spans="1:6" x14ac:dyDescent="0.25">
      <c r="A906">
        <v>2048</v>
      </c>
      <c r="B906" t="s">
        <v>191</v>
      </c>
      <c r="C906" t="s">
        <v>16</v>
      </c>
      <c r="D906" s="10">
        <v>8.5389589000000002E-2</v>
      </c>
      <c r="E906" t="s">
        <v>173</v>
      </c>
      <c r="F906">
        <v>8.5389588000000002E-2</v>
      </c>
    </row>
    <row r="907" spans="1:6" x14ac:dyDescent="0.25">
      <c r="A907">
        <v>2049</v>
      </c>
      <c r="B907" t="s">
        <v>191</v>
      </c>
      <c r="C907" t="s">
        <v>16</v>
      </c>
      <c r="D907" s="10">
        <v>8.3929380999999997E-2</v>
      </c>
      <c r="E907" t="s">
        <v>173</v>
      </c>
      <c r="F907">
        <v>8.3929381000000011E-2</v>
      </c>
    </row>
    <row r="908" spans="1:6" x14ac:dyDescent="0.25">
      <c r="A908">
        <v>2050</v>
      </c>
      <c r="B908" t="s">
        <v>191</v>
      </c>
      <c r="C908" t="s">
        <v>16</v>
      </c>
      <c r="D908" s="10">
        <v>8.2493371999999995E-2</v>
      </c>
      <c r="E908" t="s">
        <v>173</v>
      </c>
      <c r="F908">
        <v>8.2493371999999995E-2</v>
      </c>
    </row>
    <row r="909" spans="1:6" x14ac:dyDescent="0.25">
      <c r="A909">
        <v>2010</v>
      </c>
      <c r="B909" t="s">
        <v>191</v>
      </c>
      <c r="C909" t="s">
        <v>17</v>
      </c>
      <c r="D909" s="10">
        <v>0.191667118</v>
      </c>
      <c r="E909" t="s">
        <v>173</v>
      </c>
      <c r="F909">
        <v>0.191667118</v>
      </c>
    </row>
    <row r="910" spans="1:6" x14ac:dyDescent="0.25">
      <c r="A910">
        <v>2011</v>
      </c>
      <c r="B910" t="s">
        <v>191</v>
      </c>
      <c r="C910" t="s">
        <v>17</v>
      </c>
      <c r="D910" s="10">
        <v>0.19151737599999999</v>
      </c>
      <c r="E910" t="s">
        <v>173</v>
      </c>
      <c r="F910">
        <v>0.19151737499999999</v>
      </c>
    </row>
    <row r="911" spans="1:6" x14ac:dyDescent="0.25">
      <c r="A911">
        <v>2012</v>
      </c>
      <c r="B911" t="s">
        <v>191</v>
      </c>
      <c r="C911" t="s">
        <v>17</v>
      </c>
      <c r="D911" s="10">
        <v>0.215384725</v>
      </c>
      <c r="E911" t="s">
        <v>173</v>
      </c>
      <c r="F911">
        <v>0.215384725</v>
      </c>
    </row>
    <row r="912" spans="1:6" x14ac:dyDescent="0.25">
      <c r="A912">
        <v>2013</v>
      </c>
      <c r="B912" t="s">
        <v>191</v>
      </c>
      <c r="C912" t="s">
        <v>17</v>
      </c>
      <c r="D912" s="10">
        <v>0.22887849299999999</v>
      </c>
      <c r="E912" t="s">
        <v>173</v>
      </c>
      <c r="F912">
        <v>0.22887849199999999</v>
      </c>
    </row>
    <row r="913" spans="1:6" x14ac:dyDescent="0.25">
      <c r="A913">
        <v>2014</v>
      </c>
      <c r="B913" t="s">
        <v>191</v>
      </c>
      <c r="C913" t="s">
        <v>17</v>
      </c>
      <c r="D913" s="10">
        <v>0.26964754200000002</v>
      </c>
      <c r="E913" t="s">
        <v>173</v>
      </c>
      <c r="F913">
        <v>0.26964754199999996</v>
      </c>
    </row>
    <row r="914" spans="1:6" x14ac:dyDescent="0.25">
      <c r="A914">
        <v>2015</v>
      </c>
      <c r="B914" t="s">
        <v>191</v>
      </c>
      <c r="C914" t="s">
        <v>17</v>
      </c>
      <c r="D914" s="10">
        <v>0.23728095499999999</v>
      </c>
      <c r="E914" t="s">
        <v>173</v>
      </c>
      <c r="F914">
        <v>0.23728095500000002</v>
      </c>
    </row>
    <row r="915" spans="1:6" x14ac:dyDescent="0.25">
      <c r="A915">
        <v>2016</v>
      </c>
      <c r="B915" t="s">
        <v>191</v>
      </c>
      <c r="C915" t="s">
        <v>17</v>
      </c>
      <c r="D915" s="10">
        <v>0.21398959300000001</v>
      </c>
      <c r="E915" t="s">
        <v>173</v>
      </c>
      <c r="F915">
        <v>0.21398959300000001</v>
      </c>
    </row>
    <row r="916" spans="1:6" x14ac:dyDescent="0.25">
      <c r="A916">
        <v>2017</v>
      </c>
      <c r="B916" t="s">
        <v>191</v>
      </c>
      <c r="C916" t="s">
        <v>17</v>
      </c>
      <c r="D916" s="10">
        <v>0.226737086</v>
      </c>
      <c r="E916" t="s">
        <v>173</v>
      </c>
      <c r="F916">
        <v>0.226737086</v>
      </c>
    </row>
    <row r="917" spans="1:6" x14ac:dyDescent="0.25">
      <c r="A917">
        <v>2018</v>
      </c>
      <c r="B917" t="s">
        <v>191</v>
      </c>
      <c r="C917" t="s">
        <v>17</v>
      </c>
      <c r="D917" s="10">
        <v>0.229748971</v>
      </c>
      <c r="E917" t="s">
        <v>173</v>
      </c>
      <c r="F917">
        <v>0.22974897100000002</v>
      </c>
    </row>
    <row r="918" spans="1:6" x14ac:dyDescent="0.25">
      <c r="A918">
        <v>2019</v>
      </c>
      <c r="B918" t="s">
        <v>191</v>
      </c>
      <c r="C918" t="s">
        <v>17</v>
      </c>
      <c r="D918" s="10">
        <v>0.21790124299999999</v>
      </c>
      <c r="E918" t="s">
        <v>173</v>
      </c>
      <c r="F918">
        <v>0.21790124299999999</v>
      </c>
    </row>
    <row r="919" spans="1:6" x14ac:dyDescent="0.25">
      <c r="A919">
        <v>2020</v>
      </c>
      <c r="B919" t="s">
        <v>191</v>
      </c>
      <c r="C919" t="s">
        <v>17</v>
      </c>
      <c r="D919" s="10">
        <v>0.183593696</v>
      </c>
      <c r="E919" t="s">
        <v>173</v>
      </c>
      <c r="F919">
        <v>0.183593696</v>
      </c>
    </row>
    <row r="920" spans="1:6" x14ac:dyDescent="0.25">
      <c r="A920">
        <v>2021</v>
      </c>
      <c r="B920" t="s">
        <v>191</v>
      </c>
      <c r="C920" t="s">
        <v>17</v>
      </c>
      <c r="D920" s="10">
        <v>0.16173485600000001</v>
      </c>
      <c r="E920" t="s">
        <v>173</v>
      </c>
      <c r="F920">
        <v>0.16173485500000001</v>
      </c>
    </row>
    <row r="921" spans="1:6" x14ac:dyDescent="0.25">
      <c r="A921">
        <v>2022</v>
      </c>
      <c r="B921" t="s">
        <v>191</v>
      </c>
      <c r="C921" t="s">
        <v>17</v>
      </c>
      <c r="D921" s="10">
        <v>0.153779955</v>
      </c>
      <c r="E921" t="s">
        <v>173</v>
      </c>
      <c r="F921">
        <v>0.153779955</v>
      </c>
    </row>
    <row r="922" spans="1:6" x14ac:dyDescent="0.25">
      <c r="A922">
        <v>2023</v>
      </c>
      <c r="B922" t="s">
        <v>191</v>
      </c>
      <c r="C922" t="s">
        <v>17</v>
      </c>
      <c r="D922" s="10">
        <v>0.14908501199999999</v>
      </c>
      <c r="E922" t="s">
        <v>173</v>
      </c>
      <c r="F922">
        <v>0.14908501100000002</v>
      </c>
    </row>
    <row r="923" spans="1:6" x14ac:dyDescent="0.25">
      <c r="A923">
        <v>2024</v>
      </c>
      <c r="B923" t="s">
        <v>191</v>
      </c>
      <c r="C923" t="s">
        <v>17</v>
      </c>
      <c r="D923" s="10">
        <v>0.14407227</v>
      </c>
      <c r="E923" t="s">
        <v>173</v>
      </c>
      <c r="F923">
        <v>0.14407227</v>
      </c>
    </row>
    <row r="924" spans="1:6" x14ac:dyDescent="0.25">
      <c r="A924">
        <v>2025</v>
      </c>
      <c r="B924" t="s">
        <v>191</v>
      </c>
      <c r="C924" t="s">
        <v>17</v>
      </c>
      <c r="D924" s="10">
        <v>0.13920571800000001</v>
      </c>
      <c r="E924" t="s">
        <v>173</v>
      </c>
      <c r="F924">
        <v>0.13920571700000001</v>
      </c>
    </row>
    <row r="925" spans="1:6" x14ac:dyDescent="0.25">
      <c r="A925">
        <v>2026</v>
      </c>
      <c r="B925" t="s">
        <v>191</v>
      </c>
      <c r="C925" t="s">
        <v>17</v>
      </c>
      <c r="D925" s="10">
        <v>0.134838665</v>
      </c>
      <c r="E925" t="s">
        <v>173</v>
      </c>
      <c r="F925">
        <v>0.134838665</v>
      </c>
    </row>
    <row r="926" spans="1:6" x14ac:dyDescent="0.25">
      <c r="A926">
        <v>2027</v>
      </c>
      <c r="B926" t="s">
        <v>191</v>
      </c>
      <c r="C926" t="s">
        <v>17</v>
      </c>
      <c r="D926" s="10">
        <v>0.130864062</v>
      </c>
      <c r="E926" t="s">
        <v>173</v>
      </c>
      <c r="F926">
        <v>0.13086406299999997</v>
      </c>
    </row>
    <row r="927" spans="1:6" x14ac:dyDescent="0.25">
      <c r="A927">
        <v>2028</v>
      </c>
      <c r="B927" t="s">
        <v>191</v>
      </c>
      <c r="C927" t="s">
        <v>17</v>
      </c>
      <c r="D927" s="10">
        <v>0.12718954299999999</v>
      </c>
      <c r="E927" t="s">
        <v>173</v>
      </c>
      <c r="F927">
        <v>0.12718954299999999</v>
      </c>
    </row>
    <row r="928" spans="1:6" x14ac:dyDescent="0.25">
      <c r="A928">
        <v>2029</v>
      </c>
      <c r="B928" t="s">
        <v>191</v>
      </c>
      <c r="C928" t="s">
        <v>17</v>
      </c>
      <c r="D928" s="10">
        <v>0.123797745</v>
      </c>
      <c r="E928" t="s">
        <v>173</v>
      </c>
      <c r="F928">
        <v>0.123797745</v>
      </c>
    </row>
    <row r="929" spans="1:6" x14ac:dyDescent="0.25">
      <c r="A929">
        <v>2030</v>
      </c>
      <c r="B929" t="s">
        <v>191</v>
      </c>
      <c r="C929" t="s">
        <v>17</v>
      </c>
      <c r="D929" s="10">
        <v>0.12061453499999999</v>
      </c>
      <c r="E929" t="s">
        <v>173</v>
      </c>
      <c r="F929">
        <v>0.12061453500000001</v>
      </c>
    </row>
    <row r="930" spans="1:6" x14ac:dyDescent="0.25">
      <c r="A930">
        <v>2031</v>
      </c>
      <c r="B930" t="s">
        <v>191</v>
      </c>
      <c r="C930" t="s">
        <v>17</v>
      </c>
      <c r="D930" s="10">
        <v>0.11778551199999999</v>
      </c>
      <c r="E930" t="s">
        <v>173</v>
      </c>
      <c r="F930">
        <v>0.11778551199999999</v>
      </c>
    </row>
    <row r="931" spans="1:6" x14ac:dyDescent="0.25">
      <c r="A931">
        <v>2032</v>
      </c>
      <c r="B931" t="s">
        <v>191</v>
      </c>
      <c r="C931" t="s">
        <v>17</v>
      </c>
      <c r="D931" s="10">
        <v>0.115304245</v>
      </c>
      <c r="E931" t="s">
        <v>173</v>
      </c>
      <c r="F931">
        <v>0.115304245</v>
      </c>
    </row>
    <row r="932" spans="1:6" x14ac:dyDescent="0.25">
      <c r="A932">
        <v>2033</v>
      </c>
      <c r="B932" t="s">
        <v>191</v>
      </c>
      <c r="C932" t="s">
        <v>17</v>
      </c>
      <c r="D932" s="10">
        <v>0.11299775400000001</v>
      </c>
      <c r="E932" t="s">
        <v>173</v>
      </c>
      <c r="F932">
        <v>0.11299775400000001</v>
      </c>
    </row>
    <row r="933" spans="1:6" x14ac:dyDescent="0.25">
      <c r="A933">
        <v>2034</v>
      </c>
      <c r="B933" t="s">
        <v>191</v>
      </c>
      <c r="C933" t="s">
        <v>17</v>
      </c>
      <c r="D933" s="10">
        <v>0.11079694700000001</v>
      </c>
      <c r="E933" t="s">
        <v>173</v>
      </c>
      <c r="F933">
        <v>0.11079694700000001</v>
      </c>
    </row>
    <row r="934" spans="1:6" x14ac:dyDescent="0.25">
      <c r="A934">
        <v>2035</v>
      </c>
      <c r="B934" t="s">
        <v>191</v>
      </c>
      <c r="C934" t="s">
        <v>17</v>
      </c>
      <c r="D934" s="10">
        <v>0.108780793</v>
      </c>
      <c r="E934" t="s">
        <v>173</v>
      </c>
      <c r="F934">
        <v>0.108780793</v>
      </c>
    </row>
    <row r="935" spans="1:6" x14ac:dyDescent="0.25">
      <c r="A935">
        <v>2036</v>
      </c>
      <c r="B935" t="s">
        <v>191</v>
      </c>
      <c r="C935" t="s">
        <v>17</v>
      </c>
      <c r="D935" s="10">
        <v>0.10699528</v>
      </c>
      <c r="E935" t="s">
        <v>173</v>
      </c>
      <c r="F935">
        <v>0.10699528</v>
      </c>
    </row>
    <row r="936" spans="1:6" x14ac:dyDescent="0.25">
      <c r="A936">
        <v>2037</v>
      </c>
      <c r="B936" t="s">
        <v>191</v>
      </c>
      <c r="C936" t="s">
        <v>17</v>
      </c>
      <c r="D936" s="10">
        <v>0.105366763</v>
      </c>
      <c r="E936" t="s">
        <v>173</v>
      </c>
      <c r="F936">
        <v>0.105366764</v>
      </c>
    </row>
    <row r="937" spans="1:6" x14ac:dyDescent="0.25">
      <c r="A937">
        <v>2038</v>
      </c>
      <c r="B937" t="s">
        <v>191</v>
      </c>
      <c r="C937" t="s">
        <v>17</v>
      </c>
      <c r="D937" s="10">
        <v>0.103761886</v>
      </c>
      <c r="E937" t="s">
        <v>173</v>
      </c>
      <c r="F937">
        <v>0.103761886</v>
      </c>
    </row>
    <row r="938" spans="1:6" x14ac:dyDescent="0.25">
      <c r="A938">
        <v>2039</v>
      </c>
      <c r="B938" t="s">
        <v>191</v>
      </c>
      <c r="C938" t="s">
        <v>17</v>
      </c>
      <c r="D938" s="10">
        <v>0.10223533</v>
      </c>
      <c r="E938" t="s">
        <v>173</v>
      </c>
      <c r="F938">
        <v>0.10223533</v>
      </c>
    </row>
    <row r="939" spans="1:6" x14ac:dyDescent="0.25">
      <c r="A939">
        <v>2040</v>
      </c>
      <c r="B939" t="s">
        <v>191</v>
      </c>
      <c r="C939" t="s">
        <v>17</v>
      </c>
      <c r="D939" s="10">
        <v>0.100791885</v>
      </c>
      <c r="E939" t="s">
        <v>173</v>
      </c>
      <c r="F939">
        <v>0.100791885</v>
      </c>
    </row>
    <row r="940" spans="1:6" x14ac:dyDescent="0.25">
      <c r="A940">
        <v>2041</v>
      </c>
      <c r="B940" t="s">
        <v>191</v>
      </c>
      <c r="C940" t="s">
        <v>17</v>
      </c>
      <c r="D940" s="10">
        <v>9.9385100000000004E-2</v>
      </c>
      <c r="E940" t="s">
        <v>173</v>
      </c>
      <c r="F940">
        <v>9.938509999999999E-2</v>
      </c>
    </row>
    <row r="941" spans="1:6" x14ac:dyDescent="0.25">
      <c r="A941">
        <v>2042</v>
      </c>
      <c r="B941" t="s">
        <v>191</v>
      </c>
      <c r="C941" t="s">
        <v>17</v>
      </c>
      <c r="D941" s="10">
        <v>9.7984546000000006E-2</v>
      </c>
      <c r="E941" t="s">
        <v>173</v>
      </c>
      <c r="F941">
        <v>9.7984545999999992E-2</v>
      </c>
    </row>
    <row r="942" spans="1:6" x14ac:dyDescent="0.25">
      <c r="A942">
        <v>2043</v>
      </c>
      <c r="B942" t="s">
        <v>191</v>
      </c>
      <c r="C942" t="s">
        <v>17</v>
      </c>
      <c r="D942" s="10">
        <v>9.6570165999999999E-2</v>
      </c>
      <c r="E942" t="s">
        <v>173</v>
      </c>
      <c r="F942">
        <v>9.6570166999999998E-2</v>
      </c>
    </row>
    <row r="943" spans="1:6" x14ac:dyDescent="0.25">
      <c r="A943">
        <v>2044</v>
      </c>
      <c r="B943" t="s">
        <v>191</v>
      </c>
      <c r="C943" t="s">
        <v>17</v>
      </c>
      <c r="D943" s="10">
        <v>9.5164287E-2</v>
      </c>
      <c r="E943" t="s">
        <v>173</v>
      </c>
      <c r="F943">
        <v>9.5164287E-2</v>
      </c>
    </row>
    <row r="944" spans="1:6" x14ac:dyDescent="0.25">
      <c r="A944">
        <v>2045</v>
      </c>
      <c r="B944" t="s">
        <v>191</v>
      </c>
      <c r="C944" t="s">
        <v>17</v>
      </c>
      <c r="D944" s="10">
        <v>9.3746363999999999E-2</v>
      </c>
      <c r="E944" t="s">
        <v>173</v>
      </c>
      <c r="F944">
        <v>9.3746363999999999E-2</v>
      </c>
    </row>
    <row r="945" spans="1:6" x14ac:dyDescent="0.25">
      <c r="A945">
        <v>2046</v>
      </c>
      <c r="B945" t="s">
        <v>191</v>
      </c>
      <c r="C945" t="s">
        <v>17</v>
      </c>
      <c r="D945" s="10">
        <v>9.2323273999999997E-2</v>
      </c>
      <c r="E945" t="s">
        <v>173</v>
      </c>
      <c r="F945">
        <v>9.2323272999999997E-2</v>
      </c>
    </row>
    <row r="946" spans="1:6" x14ac:dyDescent="0.25">
      <c r="A946">
        <v>2047</v>
      </c>
      <c r="B946" t="s">
        <v>191</v>
      </c>
      <c r="C946" t="s">
        <v>17</v>
      </c>
      <c r="D946" s="10">
        <v>9.0907352999999996E-2</v>
      </c>
      <c r="E946" t="s">
        <v>173</v>
      </c>
      <c r="F946">
        <v>9.0907352999999996E-2</v>
      </c>
    </row>
    <row r="947" spans="1:6" x14ac:dyDescent="0.25">
      <c r="A947">
        <v>2048</v>
      </c>
      <c r="B947" t="s">
        <v>191</v>
      </c>
      <c r="C947" t="s">
        <v>17</v>
      </c>
      <c r="D947" s="10">
        <v>8.9420653000000003E-2</v>
      </c>
      <c r="E947" t="s">
        <v>173</v>
      </c>
      <c r="F947">
        <v>8.9420653000000003E-2</v>
      </c>
    </row>
    <row r="948" spans="1:6" x14ac:dyDescent="0.25">
      <c r="A948">
        <v>2049</v>
      </c>
      <c r="B948" t="s">
        <v>191</v>
      </c>
      <c r="C948" t="s">
        <v>17</v>
      </c>
      <c r="D948" s="10">
        <v>8.7901437999999998E-2</v>
      </c>
      <c r="E948" t="s">
        <v>173</v>
      </c>
      <c r="F948">
        <v>8.7901437999999998E-2</v>
      </c>
    </row>
    <row r="949" spans="1:6" x14ac:dyDescent="0.25">
      <c r="A949">
        <v>2050</v>
      </c>
      <c r="B949" t="s">
        <v>191</v>
      </c>
      <c r="C949" t="s">
        <v>17</v>
      </c>
      <c r="D949" s="10">
        <v>8.6374395000000007E-2</v>
      </c>
      <c r="E949" t="s">
        <v>173</v>
      </c>
      <c r="F949">
        <v>8.6374396000000006E-2</v>
      </c>
    </row>
    <row r="950" spans="1:6" x14ac:dyDescent="0.25">
      <c r="A950">
        <v>2010</v>
      </c>
      <c r="B950" t="s">
        <v>191</v>
      </c>
      <c r="C950" t="s">
        <v>9</v>
      </c>
      <c r="D950" s="10">
        <v>0.191667118</v>
      </c>
      <c r="E950" t="s">
        <v>173</v>
      </c>
      <c r="F950">
        <v>0.191667118</v>
      </c>
    </row>
    <row r="951" spans="1:6" x14ac:dyDescent="0.25">
      <c r="A951">
        <v>2011</v>
      </c>
      <c r="B951" t="s">
        <v>191</v>
      </c>
      <c r="C951" t="s">
        <v>9</v>
      </c>
      <c r="D951" s="10">
        <v>0.19151737599999999</v>
      </c>
      <c r="E951" t="s">
        <v>173</v>
      </c>
      <c r="F951">
        <v>0.19151737499999999</v>
      </c>
    </row>
    <row r="952" spans="1:6" x14ac:dyDescent="0.25">
      <c r="A952">
        <v>2012</v>
      </c>
      <c r="B952" t="s">
        <v>191</v>
      </c>
      <c r="C952" t="s">
        <v>9</v>
      </c>
      <c r="D952" s="10">
        <v>0.215384725</v>
      </c>
      <c r="E952" t="s">
        <v>173</v>
      </c>
      <c r="F952">
        <v>0.215384725</v>
      </c>
    </row>
    <row r="953" spans="1:6" x14ac:dyDescent="0.25">
      <c r="A953">
        <v>2013</v>
      </c>
      <c r="B953" t="s">
        <v>191</v>
      </c>
      <c r="C953" t="s">
        <v>9</v>
      </c>
      <c r="D953" s="10">
        <v>0.22887849299999999</v>
      </c>
      <c r="E953" t="s">
        <v>173</v>
      </c>
      <c r="F953">
        <v>0.22887849199999999</v>
      </c>
    </row>
    <row r="954" spans="1:6" x14ac:dyDescent="0.25">
      <c r="A954">
        <v>2014</v>
      </c>
      <c r="B954" t="s">
        <v>191</v>
      </c>
      <c r="C954" t="s">
        <v>9</v>
      </c>
      <c r="D954" s="10">
        <v>0.26964754200000002</v>
      </c>
      <c r="E954" t="s">
        <v>173</v>
      </c>
      <c r="F954">
        <v>0.26964754199999996</v>
      </c>
    </row>
    <row r="955" spans="1:6" x14ac:dyDescent="0.25">
      <c r="A955">
        <v>2015</v>
      </c>
      <c r="B955" t="s">
        <v>191</v>
      </c>
      <c r="C955" t="s">
        <v>9</v>
      </c>
      <c r="D955" s="10">
        <v>0.23728095499999999</v>
      </c>
      <c r="E955" t="s">
        <v>173</v>
      </c>
      <c r="F955">
        <v>0.23728095500000002</v>
      </c>
    </row>
    <row r="956" spans="1:6" x14ac:dyDescent="0.25">
      <c r="A956">
        <v>2016</v>
      </c>
      <c r="B956" t="s">
        <v>191</v>
      </c>
      <c r="C956" t="s">
        <v>9</v>
      </c>
      <c r="D956" s="10">
        <v>0.21398959300000001</v>
      </c>
      <c r="E956" t="s">
        <v>173</v>
      </c>
      <c r="F956">
        <v>0.21398959300000001</v>
      </c>
    </row>
    <row r="957" spans="1:6" x14ac:dyDescent="0.25">
      <c r="A957">
        <v>2017</v>
      </c>
      <c r="B957" t="s">
        <v>191</v>
      </c>
      <c r="C957" t="s">
        <v>9</v>
      </c>
      <c r="D957" s="10">
        <v>0.226737086</v>
      </c>
      <c r="E957" t="s">
        <v>173</v>
      </c>
      <c r="F957">
        <v>0.226737086</v>
      </c>
    </row>
    <row r="958" spans="1:6" x14ac:dyDescent="0.25">
      <c r="A958">
        <v>2018</v>
      </c>
      <c r="B958" t="s">
        <v>191</v>
      </c>
      <c r="C958" t="s">
        <v>9</v>
      </c>
      <c r="D958" s="10">
        <v>0.229748971</v>
      </c>
      <c r="E958" t="s">
        <v>173</v>
      </c>
      <c r="F958">
        <v>0.22974897100000002</v>
      </c>
    </row>
    <row r="959" spans="1:6" x14ac:dyDescent="0.25">
      <c r="A959">
        <v>2019</v>
      </c>
      <c r="B959" t="s">
        <v>191</v>
      </c>
      <c r="C959" t="s">
        <v>9</v>
      </c>
      <c r="D959" s="10">
        <v>0.21790124299999999</v>
      </c>
      <c r="E959" t="s">
        <v>173</v>
      </c>
      <c r="F959">
        <v>0.21790124299999999</v>
      </c>
    </row>
    <row r="960" spans="1:6" x14ac:dyDescent="0.25">
      <c r="A960">
        <v>2020</v>
      </c>
      <c r="B960" t="s">
        <v>191</v>
      </c>
      <c r="C960" t="s">
        <v>9</v>
      </c>
      <c r="D960" s="10">
        <v>0.183593696</v>
      </c>
      <c r="E960" t="s">
        <v>173</v>
      </c>
      <c r="F960">
        <v>0.183593696</v>
      </c>
    </row>
    <row r="961" spans="1:6" x14ac:dyDescent="0.25">
      <c r="A961">
        <v>2021</v>
      </c>
      <c r="B961" t="s">
        <v>191</v>
      </c>
      <c r="C961" t="s">
        <v>9</v>
      </c>
      <c r="D961" s="10">
        <v>0.16173485600000001</v>
      </c>
      <c r="E961" t="s">
        <v>173</v>
      </c>
      <c r="F961">
        <v>0.16173485500000001</v>
      </c>
    </row>
    <row r="962" spans="1:6" x14ac:dyDescent="0.25">
      <c r="A962">
        <v>2022</v>
      </c>
      <c r="B962" t="s">
        <v>191</v>
      </c>
      <c r="C962" t="s">
        <v>9</v>
      </c>
      <c r="D962" s="10">
        <v>0.15378008400000001</v>
      </c>
      <c r="E962" t="s">
        <v>173</v>
      </c>
      <c r="F962">
        <v>0.15378008399999998</v>
      </c>
    </row>
    <row r="963" spans="1:6" x14ac:dyDescent="0.25">
      <c r="A963">
        <v>2023</v>
      </c>
      <c r="B963" t="s">
        <v>191</v>
      </c>
      <c r="C963" t="s">
        <v>9</v>
      </c>
      <c r="D963" s="10">
        <v>0.14908995899999999</v>
      </c>
      <c r="E963" t="s">
        <v>173</v>
      </c>
      <c r="F963">
        <v>0.14908995899999999</v>
      </c>
    </row>
    <row r="964" spans="1:6" x14ac:dyDescent="0.25">
      <c r="A964">
        <v>2024</v>
      </c>
      <c r="B964" t="s">
        <v>191</v>
      </c>
      <c r="C964" t="s">
        <v>9</v>
      </c>
      <c r="D964" s="10">
        <v>0.14410434499999999</v>
      </c>
      <c r="E964" t="s">
        <v>173</v>
      </c>
      <c r="F964">
        <v>0.14410434499999999</v>
      </c>
    </row>
    <row r="965" spans="1:6" x14ac:dyDescent="0.25">
      <c r="A965">
        <v>2025</v>
      </c>
      <c r="B965" t="s">
        <v>191</v>
      </c>
      <c r="C965" t="s">
        <v>9</v>
      </c>
      <c r="D965" s="10">
        <v>0.138998485</v>
      </c>
      <c r="E965" t="s">
        <v>173</v>
      </c>
      <c r="F965">
        <v>0.13899848499999998</v>
      </c>
    </row>
    <row r="966" spans="1:6" x14ac:dyDescent="0.25">
      <c r="A966">
        <v>2026</v>
      </c>
      <c r="B966" t="s">
        <v>191</v>
      </c>
      <c r="C966" t="s">
        <v>9</v>
      </c>
      <c r="D966" s="10">
        <v>0.13402172200000001</v>
      </c>
      <c r="E966" t="s">
        <v>173</v>
      </c>
      <c r="F966">
        <v>0.13402172200000001</v>
      </c>
    </row>
    <row r="967" spans="1:6" x14ac:dyDescent="0.25">
      <c r="A967">
        <v>2027</v>
      </c>
      <c r="B967" t="s">
        <v>191</v>
      </c>
      <c r="C967" t="s">
        <v>9</v>
      </c>
      <c r="D967" s="10">
        <v>0.12918421999999999</v>
      </c>
      <c r="E967" t="s">
        <v>173</v>
      </c>
      <c r="F967">
        <v>0.12918422000000002</v>
      </c>
    </row>
    <row r="968" spans="1:6" x14ac:dyDescent="0.25">
      <c r="A968">
        <v>2028</v>
      </c>
      <c r="B968" t="s">
        <v>191</v>
      </c>
      <c r="C968" t="s">
        <v>9</v>
      </c>
      <c r="D968" s="10">
        <v>0.124553778</v>
      </c>
      <c r="E968" t="s">
        <v>173</v>
      </c>
      <c r="F968">
        <v>0.124553779</v>
      </c>
    </row>
    <row r="969" spans="1:6" x14ac:dyDescent="0.25">
      <c r="A969">
        <v>2029</v>
      </c>
      <c r="B969" t="s">
        <v>191</v>
      </c>
      <c r="C969" t="s">
        <v>9</v>
      </c>
      <c r="D969" s="10">
        <v>0.120131512</v>
      </c>
      <c r="E969" t="s">
        <v>173</v>
      </c>
      <c r="F969">
        <v>0.120131511</v>
      </c>
    </row>
    <row r="970" spans="1:6" x14ac:dyDescent="0.25">
      <c r="A970">
        <v>2030</v>
      </c>
      <c r="B970" t="s">
        <v>191</v>
      </c>
      <c r="C970" t="s">
        <v>9</v>
      </c>
      <c r="D970" s="10">
        <v>0.11587486600000001</v>
      </c>
      <c r="E970" t="s">
        <v>173</v>
      </c>
      <c r="F970">
        <v>0.11587486599999999</v>
      </c>
    </row>
    <row r="971" spans="1:6" x14ac:dyDescent="0.25">
      <c r="A971">
        <v>2031</v>
      </c>
      <c r="B971" t="s">
        <v>191</v>
      </c>
      <c r="C971" t="s">
        <v>9</v>
      </c>
      <c r="D971" s="10">
        <v>0.112115884</v>
      </c>
      <c r="E971" t="s">
        <v>173</v>
      </c>
      <c r="F971">
        <v>0.112115884</v>
      </c>
    </row>
    <row r="972" spans="1:6" x14ac:dyDescent="0.25">
      <c r="A972">
        <v>2032</v>
      </c>
      <c r="B972" t="s">
        <v>191</v>
      </c>
      <c r="C972" t="s">
        <v>9</v>
      </c>
      <c r="D972" s="10">
        <v>0.108870362</v>
      </c>
      <c r="E972" t="s">
        <v>173</v>
      </c>
      <c r="F972">
        <v>0.108870362</v>
      </c>
    </row>
    <row r="973" spans="1:6" x14ac:dyDescent="0.25">
      <c r="A973">
        <v>2033</v>
      </c>
      <c r="B973" t="s">
        <v>191</v>
      </c>
      <c r="C973" t="s">
        <v>9</v>
      </c>
      <c r="D973" s="10">
        <v>0.105956071</v>
      </c>
      <c r="E973" t="s">
        <v>173</v>
      </c>
      <c r="F973">
        <v>0.105956071</v>
      </c>
    </row>
    <row r="974" spans="1:6" x14ac:dyDescent="0.25">
      <c r="A974">
        <v>2034</v>
      </c>
      <c r="B974" t="s">
        <v>191</v>
      </c>
      <c r="C974" t="s">
        <v>9</v>
      </c>
      <c r="D974" s="10">
        <v>0.103244931</v>
      </c>
      <c r="E974" t="s">
        <v>173</v>
      </c>
      <c r="F974">
        <v>0.103244931</v>
      </c>
    </row>
    <row r="975" spans="1:6" x14ac:dyDescent="0.25">
      <c r="A975">
        <v>2035</v>
      </c>
      <c r="B975" t="s">
        <v>191</v>
      </c>
      <c r="C975" t="s">
        <v>9</v>
      </c>
      <c r="D975" s="10">
        <v>0.100740819</v>
      </c>
      <c r="E975" t="s">
        <v>173</v>
      </c>
      <c r="F975">
        <v>0.100740819</v>
      </c>
    </row>
    <row r="976" spans="1:6" x14ac:dyDescent="0.25">
      <c r="A976">
        <v>2036</v>
      </c>
      <c r="B976" t="s">
        <v>191</v>
      </c>
      <c r="C976" t="s">
        <v>9</v>
      </c>
      <c r="D976" s="10">
        <v>9.8451316999999997E-2</v>
      </c>
      <c r="E976" t="s">
        <v>173</v>
      </c>
      <c r="F976">
        <v>9.8451316999999997E-2</v>
      </c>
    </row>
    <row r="977" spans="1:6" x14ac:dyDescent="0.25">
      <c r="A977">
        <v>2037</v>
      </c>
      <c r="B977" t="s">
        <v>191</v>
      </c>
      <c r="C977" t="s">
        <v>9</v>
      </c>
      <c r="D977" s="10">
        <v>9.6322670999999999E-2</v>
      </c>
      <c r="E977" t="s">
        <v>173</v>
      </c>
      <c r="F977">
        <v>9.6322670999999999E-2</v>
      </c>
    </row>
    <row r="978" spans="1:6" x14ac:dyDescent="0.25">
      <c r="A978">
        <v>2038</v>
      </c>
      <c r="B978" t="s">
        <v>191</v>
      </c>
      <c r="C978" t="s">
        <v>9</v>
      </c>
      <c r="D978" s="10">
        <v>9.4259343999999995E-2</v>
      </c>
      <c r="E978" t="s">
        <v>173</v>
      </c>
      <c r="F978">
        <v>9.4259343999999995E-2</v>
      </c>
    </row>
    <row r="979" spans="1:6" x14ac:dyDescent="0.25">
      <c r="A979">
        <v>2039</v>
      </c>
      <c r="B979" t="s">
        <v>191</v>
      </c>
      <c r="C979" t="s">
        <v>9</v>
      </c>
      <c r="D979" s="10">
        <v>9.2281002000000001E-2</v>
      </c>
      <c r="E979" t="s">
        <v>173</v>
      </c>
      <c r="F979">
        <v>9.2281002000000001E-2</v>
      </c>
    </row>
    <row r="980" spans="1:6" x14ac:dyDescent="0.25">
      <c r="A980">
        <v>2040</v>
      </c>
      <c r="B980" t="s">
        <v>191</v>
      </c>
      <c r="C980" t="s">
        <v>9</v>
      </c>
      <c r="D980" s="10">
        <v>9.0383709000000007E-2</v>
      </c>
      <c r="E980" t="s">
        <v>173</v>
      </c>
      <c r="F980">
        <v>9.0383708999999993E-2</v>
      </c>
    </row>
    <row r="981" spans="1:6" x14ac:dyDescent="0.25">
      <c r="A981">
        <v>2041</v>
      </c>
      <c r="B981" t="s">
        <v>191</v>
      </c>
      <c r="C981" t="s">
        <v>9</v>
      </c>
      <c r="D981" s="10">
        <v>8.8533300999999995E-2</v>
      </c>
      <c r="E981" t="s">
        <v>173</v>
      </c>
      <c r="F981">
        <v>8.8533300999999995E-2</v>
      </c>
    </row>
    <row r="982" spans="1:6" x14ac:dyDescent="0.25">
      <c r="A982">
        <v>2042</v>
      </c>
      <c r="B982" t="s">
        <v>191</v>
      </c>
      <c r="C982" t="s">
        <v>9</v>
      </c>
      <c r="D982" s="10">
        <v>8.6725383000000003E-2</v>
      </c>
      <c r="E982" t="s">
        <v>173</v>
      </c>
      <c r="F982">
        <v>8.6725382999999989E-2</v>
      </c>
    </row>
    <row r="983" spans="1:6" x14ac:dyDescent="0.25">
      <c r="A983">
        <v>2043</v>
      </c>
      <c r="B983" t="s">
        <v>191</v>
      </c>
      <c r="C983" t="s">
        <v>9</v>
      </c>
      <c r="D983" s="10">
        <v>8.4955462999999995E-2</v>
      </c>
      <c r="E983" t="s">
        <v>173</v>
      </c>
      <c r="F983">
        <v>8.4955462999999995E-2</v>
      </c>
    </row>
    <row r="984" spans="1:6" x14ac:dyDescent="0.25">
      <c r="A984">
        <v>2044</v>
      </c>
      <c r="B984" t="s">
        <v>191</v>
      </c>
      <c r="C984" t="s">
        <v>9</v>
      </c>
      <c r="D984" s="10">
        <v>8.3225997999999995E-2</v>
      </c>
      <c r="E984" t="s">
        <v>173</v>
      </c>
      <c r="F984">
        <v>8.3225998000000009E-2</v>
      </c>
    </row>
    <row r="985" spans="1:6" x14ac:dyDescent="0.25">
      <c r="A985">
        <v>2045</v>
      </c>
      <c r="B985" t="s">
        <v>191</v>
      </c>
      <c r="C985" t="s">
        <v>9</v>
      </c>
      <c r="D985" s="10">
        <v>8.1532935000000001E-2</v>
      </c>
      <c r="E985" t="s">
        <v>173</v>
      </c>
      <c r="F985">
        <v>8.1532936E-2</v>
      </c>
    </row>
    <row r="986" spans="1:6" x14ac:dyDescent="0.25">
      <c r="A986">
        <v>2046</v>
      </c>
      <c r="B986" t="s">
        <v>191</v>
      </c>
      <c r="C986" t="s">
        <v>9</v>
      </c>
      <c r="D986" s="10">
        <v>7.9877324999999999E-2</v>
      </c>
      <c r="E986" t="s">
        <v>173</v>
      </c>
      <c r="F986">
        <v>7.9877324999999999E-2</v>
      </c>
    </row>
    <row r="987" spans="1:6" x14ac:dyDescent="0.25">
      <c r="A987">
        <v>2047</v>
      </c>
      <c r="B987" t="s">
        <v>191</v>
      </c>
      <c r="C987" t="s">
        <v>9</v>
      </c>
      <c r="D987" s="10">
        <v>7.8261418999999999E-2</v>
      </c>
      <c r="E987" t="s">
        <v>173</v>
      </c>
      <c r="F987">
        <v>7.8261417999999999E-2</v>
      </c>
    </row>
    <row r="988" spans="1:6" x14ac:dyDescent="0.25">
      <c r="A988">
        <v>2048</v>
      </c>
      <c r="B988" t="s">
        <v>191</v>
      </c>
      <c r="C988" t="s">
        <v>9</v>
      </c>
      <c r="D988" s="10">
        <v>7.6626277000000007E-2</v>
      </c>
      <c r="E988" t="s">
        <v>173</v>
      </c>
      <c r="F988">
        <v>7.6626276000000007E-2</v>
      </c>
    </row>
    <row r="989" spans="1:6" x14ac:dyDescent="0.25">
      <c r="A989">
        <v>2049</v>
      </c>
      <c r="B989" t="s">
        <v>191</v>
      </c>
      <c r="C989" t="s">
        <v>9</v>
      </c>
      <c r="D989" s="10">
        <v>7.5003154000000002E-2</v>
      </c>
      <c r="E989" t="s">
        <v>173</v>
      </c>
      <c r="F989">
        <v>7.5003153999999989E-2</v>
      </c>
    </row>
    <row r="990" spans="1:6" x14ac:dyDescent="0.25">
      <c r="A990">
        <v>2050</v>
      </c>
      <c r="B990" t="s">
        <v>191</v>
      </c>
      <c r="C990" t="s">
        <v>9</v>
      </c>
      <c r="D990" s="10">
        <v>7.3427019999999996E-2</v>
      </c>
      <c r="E990" t="s">
        <v>173</v>
      </c>
      <c r="F990">
        <v>7.3427019999999996E-2</v>
      </c>
    </row>
  </sheetData>
  <autoFilter ref="A6:E990" xr:uid="{00000000-0001-0000-2C00-000000000000}">
    <sortState xmlns:xlrd2="http://schemas.microsoft.com/office/spreadsheetml/2017/richdata2" ref="A7:E990">
      <sortCondition ref="B6:B990"/>
    </sortState>
  </autoFilter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47"/>
  <sheetViews>
    <sheetView workbookViewId="0"/>
  </sheetViews>
  <sheetFormatPr defaultColWidth="11.5703125" defaultRowHeight="15" x14ac:dyDescent="0.25"/>
  <sheetData>
    <row r="1" spans="1:6" x14ac:dyDescent="0.25">
      <c r="A1" s="15" t="s">
        <v>192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3" t="s">
        <v>6</v>
      </c>
      <c r="B6" s="3" t="s">
        <v>193</v>
      </c>
      <c r="C6" s="3" t="s">
        <v>194</v>
      </c>
      <c r="D6" s="3" t="s">
        <v>195</v>
      </c>
      <c r="E6" s="3" t="s">
        <v>196</v>
      </c>
      <c r="F6" s="3" t="s">
        <v>8</v>
      </c>
    </row>
    <row r="7" spans="1:6" x14ac:dyDescent="0.25">
      <c r="A7">
        <v>2010</v>
      </c>
      <c r="B7" s="10">
        <v>2.9149240968324399</v>
      </c>
      <c r="C7" s="10">
        <v>2.2963627900000003</v>
      </c>
      <c r="D7" s="10">
        <v>2.2963627900000003</v>
      </c>
      <c r="E7" s="10">
        <v>2.2963627900000003</v>
      </c>
      <c r="F7" t="s">
        <v>173</v>
      </c>
    </row>
    <row r="8" spans="1:6" x14ac:dyDescent="0.25">
      <c r="A8">
        <v>2011</v>
      </c>
      <c r="B8" s="10">
        <v>3.30762627708777</v>
      </c>
      <c r="C8" s="10">
        <v>2.485528221</v>
      </c>
      <c r="D8" s="10">
        <v>2.485528221</v>
      </c>
      <c r="E8" s="10">
        <v>2.485528221</v>
      </c>
      <c r="F8" t="s">
        <v>173</v>
      </c>
    </row>
    <row r="9" spans="1:6" x14ac:dyDescent="0.25">
      <c r="A9">
        <v>2012</v>
      </c>
      <c r="B9" s="10">
        <v>3.3888681324974699</v>
      </c>
      <c r="C9" s="10">
        <v>2.8361069369999998</v>
      </c>
      <c r="D9" s="10">
        <v>2.8361069369999998</v>
      </c>
      <c r="E9" s="10">
        <v>2.8361069369999998</v>
      </c>
      <c r="F9" t="s">
        <v>173</v>
      </c>
    </row>
    <row r="10" spans="1:6" x14ac:dyDescent="0.25">
      <c r="A10">
        <v>2013</v>
      </c>
      <c r="B10" s="10">
        <v>3.4589627677299801</v>
      </c>
      <c r="C10" s="10">
        <v>3.08492451</v>
      </c>
      <c r="D10" s="10">
        <v>3.08492451</v>
      </c>
      <c r="E10" s="10">
        <v>3.08492451</v>
      </c>
      <c r="F10" t="s">
        <v>173</v>
      </c>
    </row>
    <row r="11" spans="1:6" x14ac:dyDescent="0.25">
      <c r="A11">
        <v>2014</v>
      </c>
      <c r="B11" s="10">
        <v>3.6135408925299797</v>
      </c>
      <c r="C11" s="10">
        <v>3.454467943</v>
      </c>
      <c r="D11" s="10">
        <v>3.454467943</v>
      </c>
      <c r="E11" s="10">
        <v>3.454467943</v>
      </c>
      <c r="F11" t="s">
        <v>173</v>
      </c>
    </row>
    <row r="12" spans="1:6" x14ac:dyDescent="0.25">
      <c r="A12">
        <v>2015</v>
      </c>
      <c r="B12" s="10">
        <v>3.8622633044299799</v>
      </c>
      <c r="C12" s="10">
        <v>3.5762824470000001</v>
      </c>
      <c r="D12" s="10">
        <v>3.5762824470000001</v>
      </c>
      <c r="E12" s="10">
        <v>3.5762824470000001</v>
      </c>
      <c r="F12" t="s">
        <v>173</v>
      </c>
    </row>
    <row r="13" spans="1:6" x14ac:dyDescent="0.25">
      <c r="A13">
        <v>2016</v>
      </c>
      <c r="B13" s="10">
        <v>4.1073528326799797</v>
      </c>
      <c r="C13" s="10">
        <v>3.5353960820000001</v>
      </c>
      <c r="D13" s="10">
        <v>3.5353960820000001</v>
      </c>
      <c r="E13" s="10">
        <v>3.5353960820000001</v>
      </c>
      <c r="F13" t="s">
        <v>173</v>
      </c>
    </row>
    <row r="14" spans="1:6" x14ac:dyDescent="0.25">
      <c r="A14">
        <v>2017</v>
      </c>
      <c r="B14" s="10">
        <v>4.2071355429299802</v>
      </c>
      <c r="C14" s="10">
        <v>3.8268299900000002</v>
      </c>
      <c r="D14" s="10">
        <v>3.8268299900000002</v>
      </c>
      <c r="E14" s="10">
        <v>3.8268299900000002</v>
      </c>
      <c r="F14" t="s">
        <v>173</v>
      </c>
    </row>
    <row r="15" spans="1:6" x14ac:dyDescent="0.25">
      <c r="A15">
        <v>2018</v>
      </c>
      <c r="B15" s="10">
        <v>4.1833888109299799</v>
      </c>
      <c r="C15" s="10">
        <v>4.1972217509999998</v>
      </c>
      <c r="D15" s="10">
        <v>4.1972217509999998</v>
      </c>
      <c r="E15" s="10">
        <v>4.1972217509999998</v>
      </c>
      <c r="F15" t="s">
        <v>173</v>
      </c>
    </row>
    <row r="16" spans="1:6" x14ac:dyDescent="0.25">
      <c r="A16">
        <v>2019</v>
      </c>
      <c r="B16" s="10">
        <v>4.2494233921299802</v>
      </c>
      <c r="C16" s="10">
        <v>4.2076526270000008</v>
      </c>
      <c r="D16" s="10">
        <v>4.2076526270000008</v>
      </c>
      <c r="E16" s="10">
        <v>4.2076526270000008</v>
      </c>
      <c r="F16" t="s">
        <v>173</v>
      </c>
    </row>
    <row r="17" spans="1:6" x14ac:dyDescent="0.25">
      <c r="A17">
        <v>2020</v>
      </c>
      <c r="B17" s="10">
        <v>4.3980620354572206</v>
      </c>
      <c r="C17" s="10">
        <v>3.9309824840000003</v>
      </c>
      <c r="D17" s="10">
        <v>3.9309824840000003</v>
      </c>
      <c r="E17" s="10">
        <v>3.9309824840000003</v>
      </c>
      <c r="F17" t="s">
        <v>173</v>
      </c>
    </row>
    <row r="18" spans="1:6" x14ac:dyDescent="0.25">
      <c r="A18">
        <v>2021</v>
      </c>
      <c r="B18" s="10">
        <v>4.5189718470170801</v>
      </c>
      <c r="C18" s="10">
        <v>4.194845602</v>
      </c>
      <c r="D18" s="10">
        <v>4.194845602</v>
      </c>
      <c r="E18" s="10">
        <v>4.194845602</v>
      </c>
      <c r="F18" t="s">
        <v>173</v>
      </c>
    </row>
    <row r="19" spans="1:6" x14ac:dyDescent="0.25">
      <c r="A19">
        <v>2022</v>
      </c>
      <c r="B19" s="10">
        <v>4.8088400228496306</v>
      </c>
      <c r="C19" s="10">
        <v>4.384782403</v>
      </c>
      <c r="D19" s="10">
        <v>4.384782403</v>
      </c>
      <c r="E19" s="10">
        <v>4.384782403</v>
      </c>
      <c r="F19" t="s">
        <v>173</v>
      </c>
    </row>
    <row r="20" spans="1:6" x14ac:dyDescent="0.25">
      <c r="A20">
        <v>2023</v>
      </c>
      <c r="B20" s="10">
        <v>4.7560724165163002</v>
      </c>
      <c r="C20" s="10">
        <v>4.6071817939999997</v>
      </c>
      <c r="D20" s="10">
        <v>4.6071817939999997</v>
      </c>
      <c r="E20" s="10">
        <v>4.6071817939999997</v>
      </c>
      <c r="F20" t="s">
        <v>173</v>
      </c>
    </row>
    <row r="21" spans="1:6" x14ac:dyDescent="0.25">
      <c r="A21">
        <v>2024</v>
      </c>
      <c r="B21" s="10">
        <v>5.1992299068496308</v>
      </c>
      <c r="C21" s="10">
        <v>4.7528306409999992</v>
      </c>
      <c r="D21" s="10">
        <v>4.7528306409999992</v>
      </c>
      <c r="E21" s="10">
        <v>4.7528306409999992</v>
      </c>
      <c r="F21" t="s">
        <v>173</v>
      </c>
    </row>
    <row r="22" spans="1:6" x14ac:dyDescent="0.25">
      <c r="A22">
        <v>2025</v>
      </c>
      <c r="B22" s="10">
        <v>5.3408965735163001</v>
      </c>
      <c r="C22" s="10">
        <v>4.8796684199999998</v>
      </c>
      <c r="D22" s="10">
        <v>4.8265823968970496</v>
      </c>
      <c r="E22" s="10">
        <v>4.8754725360000002</v>
      </c>
      <c r="F22" t="s">
        <v>173</v>
      </c>
    </row>
    <row r="23" spans="1:6" x14ac:dyDescent="0.25">
      <c r="A23">
        <v>2026</v>
      </c>
      <c r="B23" s="10">
        <v>5.3408965735163001</v>
      </c>
      <c r="C23" s="10">
        <v>4.9525047960000004</v>
      </c>
      <c r="D23" s="10">
        <v>4.8732869182026599</v>
      </c>
      <c r="E23" s="10">
        <v>4.9375225220000001</v>
      </c>
      <c r="F23" t="s">
        <v>173</v>
      </c>
    </row>
    <row r="24" spans="1:6" x14ac:dyDescent="0.25">
      <c r="A24">
        <v>2027</v>
      </c>
      <c r="B24" s="10">
        <v>5.3408965735163001</v>
      </c>
      <c r="C24" s="10">
        <v>4.9830636860000004</v>
      </c>
      <c r="D24" s="10">
        <v>4.9072772141599996</v>
      </c>
      <c r="E24" s="10">
        <v>5.0526354359999992</v>
      </c>
      <c r="F24" t="s">
        <v>173</v>
      </c>
    </row>
    <row r="25" spans="1:6" x14ac:dyDescent="0.25">
      <c r="A25">
        <v>2028</v>
      </c>
      <c r="B25" s="10">
        <v>5.3408965735163001</v>
      </c>
      <c r="C25" s="10">
        <v>5.0220255680000001</v>
      </c>
      <c r="D25" s="10">
        <v>4.8675316815180105</v>
      </c>
      <c r="E25" s="10">
        <v>5.1184594820000004</v>
      </c>
      <c r="F25" t="s">
        <v>173</v>
      </c>
    </row>
    <row r="26" spans="1:6" x14ac:dyDescent="0.25">
      <c r="A26">
        <v>2029</v>
      </c>
      <c r="B26" s="10">
        <v>5.3408965735163001</v>
      </c>
      <c r="C26" s="10">
        <v>5.0417035519999995</v>
      </c>
      <c r="D26" s="10">
        <v>4.8636988456324302</v>
      </c>
      <c r="E26" s="10">
        <v>5.1704694419999999</v>
      </c>
      <c r="F26" t="s">
        <v>173</v>
      </c>
    </row>
    <row r="27" spans="1:6" x14ac:dyDescent="0.25">
      <c r="A27">
        <v>2030</v>
      </c>
      <c r="B27" s="10">
        <v>5.3408965735163001</v>
      </c>
      <c r="C27" s="10">
        <v>5.0606036160000007</v>
      </c>
      <c r="D27" s="10">
        <v>4.8108067955182596</v>
      </c>
      <c r="E27" s="10">
        <v>5.1563352940000007</v>
      </c>
      <c r="F27" t="s">
        <v>173</v>
      </c>
    </row>
    <row r="28" spans="1:6" x14ac:dyDescent="0.25">
      <c r="A28">
        <v>2031</v>
      </c>
      <c r="B28" s="10">
        <v>5.3408965735163001</v>
      </c>
      <c r="C28" s="10">
        <v>5.0640540739999995</v>
      </c>
      <c r="D28" s="10">
        <v>4.64115675798329</v>
      </c>
      <c r="E28" s="10">
        <v>5.132814175</v>
      </c>
      <c r="F28" t="s">
        <v>173</v>
      </c>
    </row>
    <row r="29" spans="1:6" x14ac:dyDescent="0.25">
      <c r="A29">
        <v>2032</v>
      </c>
      <c r="B29" s="10">
        <v>5.3408965735163001</v>
      </c>
      <c r="C29" s="10">
        <v>5.0734796089999996</v>
      </c>
      <c r="D29" s="10">
        <v>4.4648753377601196</v>
      </c>
      <c r="E29" s="10">
        <v>5.1600422010000004</v>
      </c>
      <c r="F29" t="s">
        <v>173</v>
      </c>
    </row>
    <row r="30" spans="1:6" x14ac:dyDescent="0.25">
      <c r="A30">
        <v>2033</v>
      </c>
      <c r="B30" s="10">
        <v>5.3408965735163001</v>
      </c>
      <c r="C30" s="10">
        <v>5.150360676</v>
      </c>
      <c r="D30" s="10">
        <v>4.1760919465989499</v>
      </c>
      <c r="E30" s="10">
        <v>5.1235907230000004</v>
      </c>
      <c r="F30" t="s">
        <v>173</v>
      </c>
    </row>
    <row r="31" spans="1:6" x14ac:dyDescent="0.25">
      <c r="A31">
        <v>2034</v>
      </c>
      <c r="B31" s="10">
        <v>5.3408965735163001</v>
      </c>
      <c r="C31" s="10">
        <v>5.204792039</v>
      </c>
      <c r="D31" s="10">
        <v>3.8986389354732101</v>
      </c>
      <c r="E31" s="10">
        <v>5.0947572990000003</v>
      </c>
      <c r="F31" t="s">
        <v>173</v>
      </c>
    </row>
    <row r="32" spans="1:6" x14ac:dyDescent="0.25">
      <c r="A32">
        <v>2035</v>
      </c>
      <c r="B32" s="10">
        <v>5.3408965735163001</v>
      </c>
      <c r="C32" s="10">
        <v>5.1988547269999996</v>
      </c>
      <c r="D32" s="10">
        <v>3.5398359812637099</v>
      </c>
      <c r="E32" s="10">
        <v>5.0675520839999999</v>
      </c>
      <c r="F32" t="s">
        <v>173</v>
      </c>
    </row>
    <row r="33" spans="1:6" x14ac:dyDescent="0.25">
      <c r="A33">
        <v>2036</v>
      </c>
      <c r="B33" s="10">
        <v>5.3408965735163001</v>
      </c>
      <c r="C33" s="10">
        <v>5.1578524479999999</v>
      </c>
      <c r="D33" s="10">
        <v>3.2184540289759598</v>
      </c>
      <c r="E33" s="10">
        <v>4.9617849610000002</v>
      </c>
      <c r="F33" t="s">
        <v>173</v>
      </c>
    </row>
    <row r="34" spans="1:6" x14ac:dyDescent="0.25">
      <c r="A34">
        <v>2037</v>
      </c>
      <c r="B34" s="10">
        <v>5.3408965735163001</v>
      </c>
      <c r="C34" s="10">
        <v>5.1107751689999992</v>
      </c>
      <c r="D34" s="10">
        <v>2.87730053695583</v>
      </c>
      <c r="E34" s="10">
        <v>4.853106135</v>
      </c>
      <c r="F34" t="s">
        <v>173</v>
      </c>
    </row>
    <row r="35" spans="1:6" x14ac:dyDescent="0.25">
      <c r="A35">
        <v>2038</v>
      </c>
      <c r="B35" s="10">
        <v>5.3408965735163001</v>
      </c>
      <c r="C35" s="10">
        <v>5.0685390749999994</v>
      </c>
      <c r="D35" s="10">
        <v>2.5838993256302203</v>
      </c>
      <c r="E35" s="10">
        <v>4.7336997419999998</v>
      </c>
      <c r="F35" t="s">
        <v>173</v>
      </c>
    </row>
    <row r="36" spans="1:6" x14ac:dyDescent="0.25">
      <c r="A36">
        <v>2039</v>
      </c>
      <c r="B36" s="10">
        <v>5.3408965735163001</v>
      </c>
      <c r="C36" s="10">
        <v>5.0351157249999998</v>
      </c>
      <c r="D36" s="10">
        <v>2.3846826586858603</v>
      </c>
      <c r="E36" s="10">
        <v>4.6105734810000003</v>
      </c>
      <c r="F36" t="s">
        <v>173</v>
      </c>
    </row>
    <row r="37" spans="1:6" x14ac:dyDescent="0.25">
      <c r="A37">
        <v>2040</v>
      </c>
      <c r="B37" s="10">
        <v>5.3408965735163001</v>
      </c>
      <c r="C37" s="10">
        <v>5.0037912169999998</v>
      </c>
      <c r="D37" s="10">
        <v>2.2187972607942101</v>
      </c>
      <c r="E37" s="10">
        <v>4.4859939549999996</v>
      </c>
      <c r="F37" t="s">
        <v>173</v>
      </c>
    </row>
    <row r="38" spans="1:6" x14ac:dyDescent="0.25">
      <c r="A38">
        <v>2041</v>
      </c>
      <c r="B38" s="10">
        <v>5.3408965735163001</v>
      </c>
      <c r="C38" s="10">
        <v>4.9622788090000007</v>
      </c>
      <c r="D38" s="10">
        <v>2.0705103402109697</v>
      </c>
      <c r="E38" s="10">
        <v>4.3506454379999999</v>
      </c>
      <c r="F38" t="s">
        <v>173</v>
      </c>
    </row>
    <row r="39" spans="1:6" x14ac:dyDescent="0.25">
      <c r="A39">
        <v>2042</v>
      </c>
      <c r="B39" s="10">
        <v>5.3408965735163001</v>
      </c>
      <c r="C39" s="10">
        <v>4.9105287049999999</v>
      </c>
      <c r="D39" s="10">
        <v>1.9182388311288401</v>
      </c>
      <c r="E39" s="10">
        <v>4.2051746130000005</v>
      </c>
      <c r="F39" t="s">
        <v>173</v>
      </c>
    </row>
    <row r="40" spans="1:6" x14ac:dyDescent="0.25">
      <c r="A40">
        <v>2043</v>
      </c>
      <c r="B40" s="10">
        <v>5.3408965735163001</v>
      </c>
      <c r="C40" s="10">
        <v>4.846096599</v>
      </c>
      <c r="D40" s="10">
        <v>1.7615379717689099</v>
      </c>
      <c r="E40" s="10">
        <v>4.091063278</v>
      </c>
      <c r="F40" t="s">
        <v>173</v>
      </c>
    </row>
    <row r="41" spans="1:6" x14ac:dyDescent="0.25">
      <c r="A41">
        <v>2044</v>
      </c>
      <c r="B41" s="10">
        <v>5.3408965735163001</v>
      </c>
      <c r="C41" s="10">
        <v>4.7865415439999994</v>
      </c>
      <c r="D41" s="10">
        <v>1.60583657492675</v>
      </c>
      <c r="E41" s="10">
        <v>3.9841184640000002</v>
      </c>
      <c r="F41" t="s">
        <v>173</v>
      </c>
    </row>
    <row r="42" spans="1:6" x14ac:dyDescent="0.25">
      <c r="A42">
        <v>2045</v>
      </c>
      <c r="B42" s="10">
        <v>5.3408965735163001</v>
      </c>
      <c r="C42" s="10">
        <v>4.7126235980000004</v>
      </c>
      <c r="D42" s="10">
        <v>1.43801561508959</v>
      </c>
      <c r="E42" s="10">
        <v>3.8899815499999999</v>
      </c>
      <c r="F42" t="s">
        <v>173</v>
      </c>
    </row>
    <row r="43" spans="1:6" x14ac:dyDescent="0.25">
      <c r="A43">
        <v>2046</v>
      </c>
      <c r="B43" s="10">
        <v>5.3408965735163001</v>
      </c>
      <c r="C43" s="10">
        <v>4.662514829</v>
      </c>
      <c r="D43" s="10">
        <v>1.2204396220728599</v>
      </c>
      <c r="E43" s="10">
        <v>3.798113437</v>
      </c>
      <c r="F43" t="s">
        <v>173</v>
      </c>
    </row>
    <row r="44" spans="1:6" x14ac:dyDescent="0.25">
      <c r="A44">
        <v>2047</v>
      </c>
      <c r="B44" s="10">
        <v>5.3408965735163001</v>
      </c>
      <c r="C44" s="10">
        <v>4.6149620010000003</v>
      </c>
      <c r="D44" s="10">
        <v>1.08865011561319</v>
      </c>
      <c r="E44" s="10">
        <v>3.705035235</v>
      </c>
      <c r="F44" t="s">
        <v>173</v>
      </c>
    </row>
    <row r="45" spans="1:6" x14ac:dyDescent="0.25">
      <c r="A45">
        <v>2048</v>
      </c>
      <c r="B45" s="10">
        <v>5.3408965735163001</v>
      </c>
      <c r="C45" s="10">
        <v>4.5732341060000001</v>
      </c>
      <c r="D45" s="10">
        <v>0.98644419806047201</v>
      </c>
      <c r="E45" s="10">
        <v>3.60402413</v>
      </c>
      <c r="F45" t="s">
        <v>173</v>
      </c>
    </row>
    <row r="46" spans="1:6" x14ac:dyDescent="0.25">
      <c r="A46">
        <v>2049</v>
      </c>
      <c r="B46" s="10">
        <v>5.3408965735163001</v>
      </c>
      <c r="C46" s="10">
        <v>4.5409941619999996</v>
      </c>
      <c r="D46" s="10">
        <v>0.90061261722485908</v>
      </c>
      <c r="E46" s="10">
        <v>3.5067031579999997</v>
      </c>
      <c r="F46" t="s">
        <v>173</v>
      </c>
    </row>
    <row r="47" spans="1:6" x14ac:dyDescent="0.25">
      <c r="A47">
        <v>2050</v>
      </c>
      <c r="B47" s="10">
        <v>5.3408965735163001</v>
      </c>
      <c r="C47" s="10">
        <v>4.4962179249999998</v>
      </c>
      <c r="D47" s="10">
        <v>0.76872320000946193</v>
      </c>
      <c r="E47" s="10">
        <v>3.3968768900000001</v>
      </c>
      <c r="F47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147"/>
  <sheetViews>
    <sheetView workbookViewId="0"/>
  </sheetViews>
  <sheetFormatPr defaultColWidth="11.5703125" defaultRowHeight="15" x14ac:dyDescent="0.25"/>
  <sheetData>
    <row r="1" spans="1:4" x14ac:dyDescent="0.25">
      <c r="A1" s="15" t="s">
        <v>197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2004</v>
      </c>
      <c r="B7" t="s">
        <v>16</v>
      </c>
      <c r="C7" s="10">
        <v>0.31429816100000002</v>
      </c>
      <c r="D7" t="s">
        <v>173</v>
      </c>
    </row>
    <row r="8" spans="1:4" x14ac:dyDescent="0.25">
      <c r="A8">
        <v>2004</v>
      </c>
      <c r="B8" t="s">
        <v>17</v>
      </c>
      <c r="C8" s="10">
        <v>0.31429816100000002</v>
      </c>
      <c r="D8" t="s">
        <v>173</v>
      </c>
    </row>
    <row r="9" spans="1:4" x14ac:dyDescent="0.25">
      <c r="A9">
        <v>2004</v>
      </c>
      <c r="B9" t="s">
        <v>9</v>
      </c>
      <c r="C9" s="10">
        <v>0.31429816100000002</v>
      </c>
      <c r="D9" t="s">
        <v>173</v>
      </c>
    </row>
    <row r="10" spans="1:4" x14ac:dyDescent="0.25">
      <c r="A10">
        <v>2005</v>
      </c>
      <c r="B10" t="s">
        <v>16</v>
      </c>
      <c r="C10" s="10">
        <v>0.30483452799999999</v>
      </c>
      <c r="D10" t="s">
        <v>173</v>
      </c>
    </row>
    <row r="11" spans="1:4" x14ac:dyDescent="0.25">
      <c r="A11">
        <v>2005</v>
      </c>
      <c r="B11" t="s">
        <v>17</v>
      </c>
      <c r="C11" s="10">
        <v>0.30483452799999999</v>
      </c>
      <c r="D11" t="s">
        <v>173</v>
      </c>
    </row>
    <row r="12" spans="1:4" x14ac:dyDescent="0.25">
      <c r="A12">
        <v>2005</v>
      </c>
      <c r="B12" t="s">
        <v>9</v>
      </c>
      <c r="C12" s="10">
        <v>0.30483452799999999</v>
      </c>
      <c r="D12" t="s">
        <v>173</v>
      </c>
    </row>
    <row r="13" spans="1:4" x14ac:dyDescent="0.25">
      <c r="A13">
        <v>2006</v>
      </c>
      <c r="B13" t="s">
        <v>16</v>
      </c>
      <c r="C13" s="10">
        <v>0.30365770600000003</v>
      </c>
      <c r="D13" t="s">
        <v>173</v>
      </c>
    </row>
    <row r="14" spans="1:4" x14ac:dyDescent="0.25">
      <c r="A14">
        <v>2006</v>
      </c>
      <c r="B14" t="s">
        <v>17</v>
      </c>
      <c r="C14" s="10">
        <v>0.30365770600000003</v>
      </c>
      <c r="D14" t="s">
        <v>173</v>
      </c>
    </row>
    <row r="15" spans="1:4" x14ac:dyDescent="0.25">
      <c r="A15">
        <v>2006</v>
      </c>
      <c r="B15" t="s">
        <v>9</v>
      </c>
      <c r="C15" s="10">
        <v>0.30365770600000003</v>
      </c>
      <c r="D15" t="s">
        <v>173</v>
      </c>
    </row>
    <row r="16" spans="1:4" x14ac:dyDescent="0.25">
      <c r="A16">
        <v>2007</v>
      </c>
      <c r="B16" t="s">
        <v>16</v>
      </c>
      <c r="C16" s="10">
        <v>0.36856781399999999</v>
      </c>
      <c r="D16" t="s">
        <v>173</v>
      </c>
    </row>
    <row r="17" spans="1:4" x14ac:dyDescent="0.25">
      <c r="A17">
        <v>2007</v>
      </c>
      <c r="B17" t="s">
        <v>17</v>
      </c>
      <c r="C17" s="10">
        <v>0.36856781399999999</v>
      </c>
      <c r="D17" t="s">
        <v>173</v>
      </c>
    </row>
    <row r="18" spans="1:4" x14ac:dyDescent="0.25">
      <c r="A18">
        <v>2007</v>
      </c>
      <c r="B18" t="s">
        <v>9</v>
      </c>
      <c r="C18" s="10">
        <v>0.36856781399999999</v>
      </c>
      <c r="D18" t="s">
        <v>173</v>
      </c>
    </row>
    <row r="19" spans="1:4" x14ac:dyDescent="0.25">
      <c r="A19">
        <v>2008</v>
      </c>
      <c r="B19" t="s">
        <v>16</v>
      </c>
      <c r="C19" s="10">
        <v>0.34311928200000003</v>
      </c>
      <c r="D19" t="s">
        <v>173</v>
      </c>
    </row>
    <row r="20" spans="1:4" x14ac:dyDescent="0.25">
      <c r="A20">
        <v>2008</v>
      </c>
      <c r="B20" t="s">
        <v>17</v>
      </c>
      <c r="C20" s="10">
        <v>0.34311928200000003</v>
      </c>
      <c r="D20" t="s">
        <v>173</v>
      </c>
    </row>
    <row r="21" spans="1:4" x14ac:dyDescent="0.25">
      <c r="A21">
        <v>2008</v>
      </c>
      <c r="B21" t="s">
        <v>9</v>
      </c>
      <c r="C21" s="10">
        <v>0.34311928200000003</v>
      </c>
      <c r="D21" t="s">
        <v>173</v>
      </c>
    </row>
    <row r="22" spans="1:4" x14ac:dyDescent="0.25">
      <c r="A22">
        <v>2009</v>
      </c>
      <c r="B22" t="s">
        <v>16</v>
      </c>
      <c r="C22" s="10">
        <v>0.26764608499999998</v>
      </c>
      <c r="D22" t="s">
        <v>173</v>
      </c>
    </row>
    <row r="23" spans="1:4" x14ac:dyDescent="0.25">
      <c r="A23">
        <v>2009</v>
      </c>
      <c r="B23" t="s">
        <v>17</v>
      </c>
      <c r="C23" s="10">
        <v>0.26764608499999998</v>
      </c>
      <c r="D23" t="s">
        <v>173</v>
      </c>
    </row>
    <row r="24" spans="1:4" x14ac:dyDescent="0.25">
      <c r="A24">
        <v>2009</v>
      </c>
      <c r="B24" t="s">
        <v>9</v>
      </c>
      <c r="C24" s="10">
        <v>0.26764608499999998</v>
      </c>
      <c r="D24" t="s">
        <v>173</v>
      </c>
    </row>
    <row r="25" spans="1:4" x14ac:dyDescent="0.25">
      <c r="A25">
        <v>2010</v>
      </c>
      <c r="B25" t="s">
        <v>16</v>
      </c>
      <c r="C25" s="10">
        <v>0.27585427400000001</v>
      </c>
      <c r="D25" t="s">
        <v>173</v>
      </c>
    </row>
    <row r="26" spans="1:4" x14ac:dyDescent="0.25">
      <c r="A26">
        <v>2010</v>
      </c>
      <c r="B26" t="s">
        <v>17</v>
      </c>
      <c r="C26" s="10">
        <v>0.27585427400000001</v>
      </c>
      <c r="D26" t="s">
        <v>173</v>
      </c>
    </row>
    <row r="27" spans="1:4" x14ac:dyDescent="0.25">
      <c r="A27">
        <v>2010</v>
      </c>
      <c r="B27" t="s">
        <v>9</v>
      </c>
      <c r="C27" s="10">
        <v>0.27585427400000001</v>
      </c>
      <c r="D27" t="s">
        <v>173</v>
      </c>
    </row>
    <row r="28" spans="1:4" x14ac:dyDescent="0.25">
      <c r="A28">
        <v>2011</v>
      </c>
      <c r="B28" t="s">
        <v>16</v>
      </c>
      <c r="C28" s="10">
        <v>0.26633214599999999</v>
      </c>
      <c r="D28" t="s">
        <v>173</v>
      </c>
    </row>
    <row r="29" spans="1:4" x14ac:dyDescent="0.25">
      <c r="A29">
        <v>2011</v>
      </c>
      <c r="B29" t="s">
        <v>17</v>
      </c>
      <c r="C29" s="10">
        <v>0.26633214599999999</v>
      </c>
      <c r="D29" t="s">
        <v>173</v>
      </c>
    </row>
    <row r="30" spans="1:4" x14ac:dyDescent="0.25">
      <c r="A30">
        <v>2011</v>
      </c>
      <c r="B30" t="s">
        <v>9</v>
      </c>
      <c r="C30" s="10">
        <v>0.26633214599999999</v>
      </c>
      <c r="D30" t="s">
        <v>173</v>
      </c>
    </row>
    <row r="31" spans="1:4" x14ac:dyDescent="0.25">
      <c r="A31">
        <v>2012</v>
      </c>
      <c r="B31" t="s">
        <v>16</v>
      </c>
      <c r="C31" s="10">
        <v>0.19770791300000001</v>
      </c>
      <c r="D31" t="s">
        <v>173</v>
      </c>
    </row>
    <row r="32" spans="1:4" x14ac:dyDescent="0.25">
      <c r="A32">
        <v>2012</v>
      </c>
      <c r="B32" t="s">
        <v>17</v>
      </c>
      <c r="C32" s="10">
        <v>0.19770791300000001</v>
      </c>
      <c r="D32" t="s">
        <v>173</v>
      </c>
    </row>
    <row r="33" spans="1:4" x14ac:dyDescent="0.25">
      <c r="A33">
        <v>2012</v>
      </c>
      <c r="B33" t="s">
        <v>9</v>
      </c>
      <c r="C33" s="10">
        <v>0.19770791300000001</v>
      </c>
      <c r="D33" t="s">
        <v>173</v>
      </c>
    </row>
    <row r="34" spans="1:4" x14ac:dyDescent="0.25">
      <c r="A34">
        <v>2013</v>
      </c>
      <c r="B34" t="s">
        <v>16</v>
      </c>
      <c r="C34" s="10">
        <v>0.22901790799999999</v>
      </c>
      <c r="D34" t="s">
        <v>173</v>
      </c>
    </row>
    <row r="35" spans="1:4" x14ac:dyDescent="0.25">
      <c r="A35">
        <v>2013</v>
      </c>
      <c r="B35" t="s">
        <v>17</v>
      </c>
      <c r="C35" s="10">
        <v>0.22901790799999999</v>
      </c>
      <c r="D35" t="s">
        <v>173</v>
      </c>
    </row>
    <row r="36" spans="1:4" x14ac:dyDescent="0.25">
      <c r="A36">
        <v>2013</v>
      </c>
      <c r="B36" t="s">
        <v>9</v>
      </c>
      <c r="C36" s="10">
        <v>0.22901790799999999</v>
      </c>
      <c r="D36" t="s">
        <v>173</v>
      </c>
    </row>
    <row r="37" spans="1:4" x14ac:dyDescent="0.25">
      <c r="A37">
        <v>2014</v>
      </c>
      <c r="B37" t="s">
        <v>16</v>
      </c>
      <c r="C37" s="10">
        <v>0.21601689199999999</v>
      </c>
      <c r="D37" t="s">
        <v>173</v>
      </c>
    </row>
    <row r="38" spans="1:4" x14ac:dyDescent="0.25">
      <c r="A38">
        <v>2014</v>
      </c>
      <c r="B38" t="s">
        <v>17</v>
      </c>
      <c r="C38" s="10">
        <v>0.21601689199999999</v>
      </c>
      <c r="D38" t="s">
        <v>173</v>
      </c>
    </row>
    <row r="39" spans="1:4" x14ac:dyDescent="0.25">
      <c r="A39">
        <v>2014</v>
      </c>
      <c r="B39" t="s">
        <v>9</v>
      </c>
      <c r="C39" s="10">
        <v>0.21601689199999999</v>
      </c>
      <c r="D39" t="s">
        <v>173</v>
      </c>
    </row>
    <row r="40" spans="1:4" x14ac:dyDescent="0.25">
      <c r="A40">
        <v>2015</v>
      </c>
      <c r="B40" t="s">
        <v>16</v>
      </c>
      <c r="C40" s="10">
        <v>0.17170147599999999</v>
      </c>
      <c r="D40" t="s">
        <v>173</v>
      </c>
    </row>
    <row r="41" spans="1:4" x14ac:dyDescent="0.25">
      <c r="A41">
        <v>2015</v>
      </c>
      <c r="B41" t="s">
        <v>17</v>
      </c>
      <c r="C41" s="10">
        <v>0.17170147599999999</v>
      </c>
      <c r="D41" t="s">
        <v>173</v>
      </c>
    </row>
    <row r="42" spans="1:4" x14ac:dyDescent="0.25">
      <c r="A42">
        <v>2015</v>
      </c>
      <c r="B42" t="s">
        <v>9</v>
      </c>
      <c r="C42" s="10">
        <v>0.17170147599999999</v>
      </c>
      <c r="D42" t="s">
        <v>173</v>
      </c>
    </row>
    <row r="43" spans="1:4" x14ac:dyDescent="0.25">
      <c r="A43">
        <v>2016</v>
      </c>
      <c r="B43" t="s">
        <v>16</v>
      </c>
      <c r="C43" s="10">
        <v>0.210259208</v>
      </c>
      <c r="D43" t="s">
        <v>173</v>
      </c>
    </row>
    <row r="44" spans="1:4" x14ac:dyDescent="0.25">
      <c r="A44">
        <v>2016</v>
      </c>
      <c r="B44" t="s">
        <v>17</v>
      </c>
      <c r="C44" s="10">
        <v>0.210259208</v>
      </c>
      <c r="D44" t="s">
        <v>173</v>
      </c>
    </row>
    <row r="45" spans="1:4" x14ac:dyDescent="0.25">
      <c r="A45">
        <v>2016</v>
      </c>
      <c r="B45" t="s">
        <v>9</v>
      </c>
      <c r="C45" s="10">
        <v>0.210259208</v>
      </c>
      <c r="D45" t="s">
        <v>173</v>
      </c>
    </row>
    <row r="46" spans="1:4" x14ac:dyDescent="0.25">
      <c r="A46">
        <v>2017</v>
      </c>
      <c r="B46" t="s">
        <v>16</v>
      </c>
      <c r="C46" s="10">
        <v>0.22062542800000001</v>
      </c>
      <c r="D46" t="s">
        <v>173</v>
      </c>
    </row>
    <row r="47" spans="1:4" x14ac:dyDescent="0.25">
      <c r="A47">
        <v>2017</v>
      </c>
      <c r="B47" t="s">
        <v>17</v>
      </c>
      <c r="C47" s="10">
        <v>0.22062542800000001</v>
      </c>
      <c r="D47" t="s">
        <v>173</v>
      </c>
    </row>
    <row r="48" spans="1:4" x14ac:dyDescent="0.25">
      <c r="A48">
        <v>2017</v>
      </c>
      <c r="B48" t="s">
        <v>9</v>
      </c>
      <c r="C48" s="10">
        <v>0.22062542800000001</v>
      </c>
      <c r="D48" t="s">
        <v>173</v>
      </c>
    </row>
    <row r="49" spans="1:4" x14ac:dyDescent="0.25">
      <c r="A49">
        <v>2018</v>
      </c>
      <c r="B49" t="s">
        <v>16</v>
      </c>
      <c r="C49" s="10">
        <v>0.23014000800000001</v>
      </c>
      <c r="D49" t="s">
        <v>173</v>
      </c>
    </row>
    <row r="50" spans="1:4" x14ac:dyDescent="0.25">
      <c r="A50">
        <v>2018</v>
      </c>
      <c r="B50" t="s">
        <v>17</v>
      </c>
      <c r="C50" s="10">
        <v>0.23014000800000001</v>
      </c>
      <c r="D50" t="s">
        <v>173</v>
      </c>
    </row>
    <row r="51" spans="1:4" x14ac:dyDescent="0.25">
      <c r="A51">
        <v>2018</v>
      </c>
      <c r="B51" t="s">
        <v>9</v>
      </c>
      <c r="C51" s="10">
        <v>0.23014000800000001</v>
      </c>
      <c r="D51" t="s">
        <v>173</v>
      </c>
    </row>
    <row r="52" spans="1:4" x14ac:dyDescent="0.25">
      <c r="A52">
        <v>2019</v>
      </c>
      <c r="B52" t="s">
        <v>16</v>
      </c>
      <c r="C52" s="10">
        <v>0.261654422</v>
      </c>
      <c r="D52" t="s">
        <v>173</v>
      </c>
    </row>
    <row r="53" spans="1:4" x14ac:dyDescent="0.25">
      <c r="A53">
        <v>2019</v>
      </c>
      <c r="B53" t="s">
        <v>17</v>
      </c>
      <c r="C53" s="10">
        <v>0.261654422</v>
      </c>
      <c r="D53" t="s">
        <v>173</v>
      </c>
    </row>
    <row r="54" spans="1:4" x14ac:dyDescent="0.25">
      <c r="A54">
        <v>2019</v>
      </c>
      <c r="B54" t="s">
        <v>9</v>
      </c>
      <c r="C54" s="10">
        <v>0.261654422</v>
      </c>
      <c r="D54" t="s">
        <v>173</v>
      </c>
    </row>
    <row r="55" spans="1:4" x14ac:dyDescent="0.25">
      <c r="A55">
        <v>2020</v>
      </c>
      <c r="B55" t="s">
        <v>16</v>
      </c>
      <c r="C55" s="10">
        <v>0.28493297200000001</v>
      </c>
      <c r="D55" t="s">
        <v>173</v>
      </c>
    </row>
    <row r="56" spans="1:4" x14ac:dyDescent="0.25">
      <c r="A56">
        <v>2020</v>
      </c>
      <c r="B56" t="s">
        <v>17</v>
      </c>
      <c r="C56" s="10">
        <v>0.28493297200000001</v>
      </c>
      <c r="D56" t="s">
        <v>173</v>
      </c>
    </row>
    <row r="57" spans="1:4" x14ac:dyDescent="0.25">
      <c r="A57">
        <v>2020</v>
      </c>
      <c r="B57" t="s">
        <v>9</v>
      </c>
      <c r="C57" s="10">
        <v>0.28493297200000001</v>
      </c>
      <c r="D57" t="s">
        <v>173</v>
      </c>
    </row>
    <row r="58" spans="1:4" x14ac:dyDescent="0.25">
      <c r="A58">
        <v>2021</v>
      </c>
      <c r="B58" t="s">
        <v>16</v>
      </c>
      <c r="C58" s="10">
        <v>0.25758429300000002</v>
      </c>
      <c r="D58" t="s">
        <v>173</v>
      </c>
    </row>
    <row r="59" spans="1:4" x14ac:dyDescent="0.25">
      <c r="A59">
        <v>2021</v>
      </c>
      <c r="B59" t="s">
        <v>17</v>
      </c>
      <c r="C59" s="10">
        <v>0.25758429300000002</v>
      </c>
      <c r="D59" t="s">
        <v>173</v>
      </c>
    </row>
    <row r="60" spans="1:4" x14ac:dyDescent="0.25">
      <c r="A60">
        <v>2021</v>
      </c>
      <c r="B60" t="s">
        <v>9</v>
      </c>
      <c r="C60" s="10">
        <v>0.25758429300000002</v>
      </c>
      <c r="D60" t="s">
        <v>173</v>
      </c>
    </row>
    <row r="61" spans="1:4" x14ac:dyDescent="0.25">
      <c r="A61">
        <v>2022</v>
      </c>
      <c r="B61" t="s">
        <v>16</v>
      </c>
      <c r="C61" s="10">
        <v>0.231169649</v>
      </c>
      <c r="D61" t="s">
        <v>173</v>
      </c>
    </row>
    <row r="62" spans="1:4" x14ac:dyDescent="0.25">
      <c r="A62">
        <v>2022</v>
      </c>
      <c r="B62" t="s">
        <v>17</v>
      </c>
      <c r="C62" s="10">
        <v>0.231169649</v>
      </c>
      <c r="D62" t="s">
        <v>173</v>
      </c>
    </row>
    <row r="63" spans="1:4" x14ac:dyDescent="0.25">
      <c r="A63">
        <v>2022</v>
      </c>
      <c r="B63" t="s">
        <v>9</v>
      </c>
      <c r="C63" s="10">
        <v>0.22734922399999999</v>
      </c>
      <c r="D63" t="s">
        <v>173</v>
      </c>
    </row>
    <row r="64" spans="1:4" x14ac:dyDescent="0.25">
      <c r="A64">
        <v>2023</v>
      </c>
      <c r="B64" t="s">
        <v>16</v>
      </c>
      <c r="C64" s="10">
        <v>0.24657274000000001</v>
      </c>
      <c r="D64" t="s">
        <v>173</v>
      </c>
    </row>
    <row r="65" spans="1:4" x14ac:dyDescent="0.25">
      <c r="A65">
        <v>2023</v>
      </c>
      <c r="B65" t="s">
        <v>17</v>
      </c>
      <c r="C65" s="10">
        <v>0.24657274000000001</v>
      </c>
      <c r="D65" t="s">
        <v>173</v>
      </c>
    </row>
    <row r="66" spans="1:4" x14ac:dyDescent="0.25">
      <c r="A66">
        <v>2023</v>
      </c>
      <c r="B66" t="s">
        <v>9</v>
      </c>
      <c r="C66" s="10">
        <v>0.24294667</v>
      </c>
      <c r="D66" t="s">
        <v>173</v>
      </c>
    </row>
    <row r="67" spans="1:4" x14ac:dyDescent="0.25">
      <c r="A67">
        <v>2024</v>
      </c>
      <c r="B67" t="s">
        <v>16</v>
      </c>
      <c r="C67" s="10">
        <v>0.257105009</v>
      </c>
      <c r="D67" t="s">
        <v>173</v>
      </c>
    </row>
    <row r="68" spans="1:4" x14ac:dyDescent="0.25">
      <c r="A68">
        <v>2024</v>
      </c>
      <c r="B68" t="s">
        <v>17</v>
      </c>
      <c r="C68" s="10">
        <v>0.257105009</v>
      </c>
      <c r="D68" t="s">
        <v>173</v>
      </c>
    </row>
    <row r="69" spans="1:4" x14ac:dyDescent="0.25">
      <c r="A69">
        <v>2024</v>
      </c>
      <c r="B69" t="s">
        <v>9</v>
      </c>
      <c r="C69" s="10">
        <v>0.25477841200000001</v>
      </c>
      <c r="D69" t="s">
        <v>173</v>
      </c>
    </row>
    <row r="70" spans="1:4" x14ac:dyDescent="0.25">
      <c r="A70">
        <v>2025</v>
      </c>
      <c r="B70" t="s">
        <v>16</v>
      </c>
      <c r="C70" s="10">
        <v>0.25000382599999998</v>
      </c>
      <c r="D70" t="s">
        <v>173</v>
      </c>
    </row>
    <row r="71" spans="1:4" x14ac:dyDescent="0.25">
      <c r="A71">
        <v>2025</v>
      </c>
      <c r="B71" t="s">
        <v>17</v>
      </c>
      <c r="C71" s="10">
        <v>0.25000382599999998</v>
      </c>
      <c r="D71" t="s">
        <v>173</v>
      </c>
    </row>
    <row r="72" spans="1:4" x14ac:dyDescent="0.25">
      <c r="A72">
        <v>2025</v>
      </c>
      <c r="B72" t="s">
        <v>9</v>
      </c>
      <c r="C72" s="10">
        <v>0.24688093999999999</v>
      </c>
      <c r="D72" t="s">
        <v>173</v>
      </c>
    </row>
    <row r="73" spans="1:4" x14ac:dyDescent="0.25">
      <c r="A73">
        <v>2026</v>
      </c>
      <c r="B73" t="s">
        <v>16</v>
      </c>
      <c r="C73" s="10">
        <v>0.24865277699999999</v>
      </c>
      <c r="D73" t="s">
        <v>173</v>
      </c>
    </row>
    <row r="74" spans="1:4" x14ac:dyDescent="0.25">
      <c r="A74">
        <v>2026</v>
      </c>
      <c r="B74" t="s">
        <v>17</v>
      </c>
      <c r="C74" s="10">
        <v>0.25260654500000002</v>
      </c>
      <c r="D74" t="s">
        <v>173</v>
      </c>
    </row>
    <row r="75" spans="1:4" x14ac:dyDescent="0.25">
      <c r="A75">
        <v>2026</v>
      </c>
      <c r="B75" t="s">
        <v>9</v>
      </c>
      <c r="C75" s="10">
        <v>0.245766387</v>
      </c>
      <c r="D75" t="s">
        <v>173</v>
      </c>
    </row>
    <row r="76" spans="1:4" x14ac:dyDescent="0.25">
      <c r="A76">
        <v>2027</v>
      </c>
      <c r="B76" t="s">
        <v>16</v>
      </c>
      <c r="C76" s="10">
        <v>0.24479398399999999</v>
      </c>
      <c r="D76" t="s">
        <v>173</v>
      </c>
    </row>
    <row r="77" spans="1:4" x14ac:dyDescent="0.25">
      <c r="A77">
        <v>2027</v>
      </c>
      <c r="B77" t="s">
        <v>17</v>
      </c>
      <c r="C77" s="10">
        <v>0.26410618600000002</v>
      </c>
      <c r="D77" t="s">
        <v>173</v>
      </c>
    </row>
    <row r="78" spans="1:4" x14ac:dyDescent="0.25">
      <c r="A78">
        <v>2027</v>
      </c>
      <c r="B78" t="s">
        <v>9</v>
      </c>
      <c r="C78" s="10">
        <v>0.242264226</v>
      </c>
      <c r="D78" t="s">
        <v>173</v>
      </c>
    </row>
    <row r="79" spans="1:4" x14ac:dyDescent="0.25">
      <c r="A79">
        <v>2028</v>
      </c>
      <c r="B79" t="s">
        <v>16</v>
      </c>
      <c r="C79" s="10">
        <v>0.302426792</v>
      </c>
      <c r="D79" t="s">
        <v>173</v>
      </c>
    </row>
    <row r="80" spans="1:4" x14ac:dyDescent="0.25">
      <c r="A80">
        <v>2028</v>
      </c>
      <c r="B80" t="s">
        <v>17</v>
      </c>
      <c r="C80" s="10">
        <v>0.30123047200000003</v>
      </c>
      <c r="D80" t="s">
        <v>173</v>
      </c>
    </row>
    <row r="81" spans="1:4" x14ac:dyDescent="0.25">
      <c r="A81">
        <v>2028</v>
      </c>
      <c r="B81" t="s">
        <v>9</v>
      </c>
      <c r="C81" s="10">
        <v>0.25974483900000001</v>
      </c>
      <c r="D81" t="s">
        <v>173</v>
      </c>
    </row>
    <row r="82" spans="1:4" x14ac:dyDescent="0.25">
      <c r="A82">
        <v>2029</v>
      </c>
      <c r="B82" t="s">
        <v>16</v>
      </c>
      <c r="C82" s="10">
        <v>0.33337889900000001</v>
      </c>
      <c r="D82" t="s">
        <v>173</v>
      </c>
    </row>
    <row r="83" spans="1:4" x14ac:dyDescent="0.25">
      <c r="A83">
        <v>2029</v>
      </c>
      <c r="B83" t="s">
        <v>17</v>
      </c>
      <c r="C83" s="10">
        <v>0.35539068299999999</v>
      </c>
      <c r="D83" t="s">
        <v>173</v>
      </c>
    </row>
    <row r="84" spans="1:4" x14ac:dyDescent="0.25">
      <c r="A84">
        <v>2029</v>
      </c>
      <c r="B84" t="s">
        <v>9</v>
      </c>
      <c r="C84" s="10">
        <v>0.27464852000000001</v>
      </c>
      <c r="D84" t="s">
        <v>173</v>
      </c>
    </row>
    <row r="85" spans="1:4" x14ac:dyDescent="0.25">
      <c r="A85">
        <v>2030</v>
      </c>
      <c r="B85" t="s">
        <v>16</v>
      </c>
      <c r="C85" s="10">
        <v>0.33516834600000001</v>
      </c>
      <c r="D85" t="s">
        <v>173</v>
      </c>
    </row>
    <row r="86" spans="1:4" x14ac:dyDescent="0.25">
      <c r="A86">
        <v>2030</v>
      </c>
      <c r="B86" t="s">
        <v>17</v>
      </c>
      <c r="C86" s="10">
        <v>0.361140817</v>
      </c>
      <c r="D86" t="s">
        <v>173</v>
      </c>
    </row>
    <row r="87" spans="1:4" x14ac:dyDescent="0.25">
      <c r="A87">
        <v>2030</v>
      </c>
      <c r="B87" t="s">
        <v>9</v>
      </c>
      <c r="C87" s="10">
        <v>0.30346209400000002</v>
      </c>
      <c r="D87" t="s">
        <v>173</v>
      </c>
    </row>
    <row r="88" spans="1:4" x14ac:dyDescent="0.25">
      <c r="A88">
        <v>2031</v>
      </c>
      <c r="B88" t="s">
        <v>16</v>
      </c>
      <c r="C88" s="10">
        <v>0.33796038900000003</v>
      </c>
      <c r="D88" t="s">
        <v>173</v>
      </c>
    </row>
    <row r="89" spans="1:4" x14ac:dyDescent="0.25">
      <c r="A89">
        <v>2031</v>
      </c>
      <c r="B89" t="s">
        <v>17</v>
      </c>
      <c r="C89" s="10">
        <v>0.35879535099999998</v>
      </c>
      <c r="D89" t="s">
        <v>173</v>
      </c>
    </row>
    <row r="90" spans="1:4" x14ac:dyDescent="0.25">
      <c r="A90">
        <v>2031</v>
      </c>
      <c r="B90" t="s">
        <v>9</v>
      </c>
      <c r="C90" s="10">
        <v>0.28225477500000001</v>
      </c>
      <c r="D90" t="s">
        <v>173</v>
      </c>
    </row>
    <row r="91" spans="1:4" x14ac:dyDescent="0.25">
      <c r="A91">
        <v>2032</v>
      </c>
      <c r="B91" t="s">
        <v>16</v>
      </c>
      <c r="C91" s="10">
        <v>0.315330946</v>
      </c>
      <c r="D91" t="s">
        <v>173</v>
      </c>
    </row>
    <row r="92" spans="1:4" x14ac:dyDescent="0.25">
      <c r="A92">
        <v>2032</v>
      </c>
      <c r="B92" t="s">
        <v>17</v>
      </c>
      <c r="C92" s="10">
        <v>0.33337638200000003</v>
      </c>
      <c r="D92" t="s">
        <v>173</v>
      </c>
    </row>
    <row r="93" spans="1:4" x14ac:dyDescent="0.25">
      <c r="A93">
        <v>2032</v>
      </c>
      <c r="B93" t="s">
        <v>9</v>
      </c>
      <c r="C93" s="10">
        <v>0.29073468400000002</v>
      </c>
      <c r="D93" t="s">
        <v>173</v>
      </c>
    </row>
    <row r="94" spans="1:4" x14ac:dyDescent="0.25">
      <c r="A94">
        <v>2033</v>
      </c>
      <c r="B94" t="s">
        <v>16</v>
      </c>
      <c r="C94" s="10">
        <v>0.30746429400000003</v>
      </c>
      <c r="D94" t="s">
        <v>173</v>
      </c>
    </row>
    <row r="95" spans="1:4" x14ac:dyDescent="0.25">
      <c r="A95">
        <v>2033</v>
      </c>
      <c r="B95" t="s">
        <v>17</v>
      </c>
      <c r="C95" s="10">
        <v>0.32444486700000003</v>
      </c>
      <c r="D95" t="s">
        <v>173</v>
      </c>
    </row>
    <row r="96" spans="1:4" x14ac:dyDescent="0.25">
      <c r="A96">
        <v>2033</v>
      </c>
      <c r="B96" t="s">
        <v>9</v>
      </c>
      <c r="C96" s="10">
        <v>0.23337862500000001</v>
      </c>
      <c r="D96" t="s">
        <v>173</v>
      </c>
    </row>
    <row r="97" spans="1:4" x14ac:dyDescent="0.25">
      <c r="A97">
        <v>2034</v>
      </c>
      <c r="B97" t="s">
        <v>16</v>
      </c>
      <c r="C97" s="10">
        <v>0.29002267799999998</v>
      </c>
      <c r="D97" t="s">
        <v>173</v>
      </c>
    </row>
    <row r="98" spans="1:4" x14ac:dyDescent="0.25">
      <c r="A98">
        <v>2034</v>
      </c>
      <c r="B98" t="s">
        <v>17</v>
      </c>
      <c r="C98" s="10">
        <v>0.31294585400000002</v>
      </c>
      <c r="D98" t="s">
        <v>173</v>
      </c>
    </row>
    <row r="99" spans="1:4" x14ac:dyDescent="0.25">
      <c r="A99">
        <v>2034</v>
      </c>
      <c r="B99" t="s">
        <v>9</v>
      </c>
      <c r="C99" s="10">
        <v>0.186703278</v>
      </c>
      <c r="D99" t="s">
        <v>173</v>
      </c>
    </row>
    <row r="100" spans="1:4" x14ac:dyDescent="0.25">
      <c r="A100">
        <v>2035</v>
      </c>
      <c r="B100" t="s">
        <v>16</v>
      </c>
      <c r="C100" s="10">
        <v>0.26487291400000001</v>
      </c>
      <c r="D100" t="s">
        <v>173</v>
      </c>
    </row>
    <row r="101" spans="1:4" x14ac:dyDescent="0.25">
      <c r="A101">
        <v>2035</v>
      </c>
      <c r="B101" t="s">
        <v>17</v>
      </c>
      <c r="C101" s="10">
        <v>0.30329855999999999</v>
      </c>
      <c r="D101" t="s">
        <v>173</v>
      </c>
    </row>
    <row r="102" spans="1:4" x14ac:dyDescent="0.25">
      <c r="A102">
        <v>2035</v>
      </c>
      <c r="B102" t="s">
        <v>9</v>
      </c>
      <c r="C102" s="10">
        <v>0.15829225199999999</v>
      </c>
      <c r="D102" t="s">
        <v>173</v>
      </c>
    </row>
    <row r="103" spans="1:4" x14ac:dyDescent="0.25">
      <c r="A103">
        <v>2036</v>
      </c>
      <c r="B103" t="s">
        <v>16</v>
      </c>
      <c r="C103" s="10">
        <v>0.22590885999999999</v>
      </c>
      <c r="D103" t="s">
        <v>173</v>
      </c>
    </row>
    <row r="104" spans="1:4" x14ac:dyDescent="0.25">
      <c r="A104">
        <v>2036</v>
      </c>
      <c r="B104" t="s">
        <v>17</v>
      </c>
      <c r="C104" s="10">
        <v>0.28666455299999999</v>
      </c>
      <c r="D104" t="s">
        <v>173</v>
      </c>
    </row>
    <row r="105" spans="1:4" x14ac:dyDescent="0.25">
      <c r="A105">
        <v>2036</v>
      </c>
      <c r="B105" t="s">
        <v>9</v>
      </c>
      <c r="C105" s="10">
        <v>0.102889177</v>
      </c>
      <c r="D105" t="s">
        <v>173</v>
      </c>
    </row>
    <row r="106" spans="1:4" x14ac:dyDescent="0.25">
      <c r="A106">
        <v>2037</v>
      </c>
      <c r="B106" t="s">
        <v>16</v>
      </c>
      <c r="C106" s="10">
        <v>0.18212556099999999</v>
      </c>
      <c r="D106" t="s">
        <v>173</v>
      </c>
    </row>
    <row r="107" spans="1:4" x14ac:dyDescent="0.25">
      <c r="A107">
        <v>2037</v>
      </c>
      <c r="B107" t="s">
        <v>17</v>
      </c>
      <c r="C107" s="10">
        <v>0.27152248899999998</v>
      </c>
      <c r="D107" t="s">
        <v>173</v>
      </c>
    </row>
    <row r="108" spans="1:4" x14ac:dyDescent="0.25">
      <c r="A108">
        <v>2037</v>
      </c>
      <c r="B108" t="s">
        <v>9</v>
      </c>
      <c r="C108" s="10">
        <v>9.0193216000000007E-2</v>
      </c>
      <c r="D108" t="s">
        <v>173</v>
      </c>
    </row>
    <row r="109" spans="1:4" x14ac:dyDescent="0.25">
      <c r="A109">
        <v>2038</v>
      </c>
      <c r="B109" t="s">
        <v>16</v>
      </c>
      <c r="C109" s="10">
        <v>0.16528147700000001</v>
      </c>
      <c r="D109" t="s">
        <v>173</v>
      </c>
    </row>
    <row r="110" spans="1:4" x14ac:dyDescent="0.25">
      <c r="A110">
        <v>2038</v>
      </c>
      <c r="B110" t="s">
        <v>17</v>
      </c>
      <c r="C110" s="10">
        <v>0.25157879100000002</v>
      </c>
      <c r="D110" t="s">
        <v>173</v>
      </c>
    </row>
    <row r="111" spans="1:4" x14ac:dyDescent="0.25">
      <c r="A111">
        <v>2038</v>
      </c>
      <c r="B111" t="s">
        <v>9</v>
      </c>
      <c r="C111" s="10">
        <v>8.2417137000000001E-2</v>
      </c>
      <c r="D111" t="s">
        <v>173</v>
      </c>
    </row>
    <row r="112" spans="1:4" x14ac:dyDescent="0.25">
      <c r="A112">
        <v>2039</v>
      </c>
      <c r="B112" t="s">
        <v>16</v>
      </c>
      <c r="C112" s="10">
        <v>0.14728635900000001</v>
      </c>
      <c r="D112" t="s">
        <v>173</v>
      </c>
    </row>
    <row r="113" spans="1:4" x14ac:dyDescent="0.25">
      <c r="A113">
        <v>2039</v>
      </c>
      <c r="B113" t="s">
        <v>17</v>
      </c>
      <c r="C113" s="10">
        <v>0.21768431599999999</v>
      </c>
      <c r="D113" t="s">
        <v>173</v>
      </c>
    </row>
    <row r="114" spans="1:4" x14ac:dyDescent="0.25">
      <c r="A114">
        <v>2039</v>
      </c>
      <c r="B114" t="s">
        <v>9</v>
      </c>
      <c r="C114" s="10">
        <v>7.9342681999999998E-2</v>
      </c>
      <c r="D114" t="s">
        <v>173</v>
      </c>
    </row>
    <row r="115" spans="1:4" x14ac:dyDescent="0.25">
      <c r="A115">
        <v>2040</v>
      </c>
      <c r="B115" t="s">
        <v>16</v>
      </c>
      <c r="C115" s="10">
        <v>0.12581109600000001</v>
      </c>
      <c r="D115" t="s">
        <v>173</v>
      </c>
    </row>
    <row r="116" spans="1:4" x14ac:dyDescent="0.25">
      <c r="A116">
        <v>2040</v>
      </c>
      <c r="B116" t="s">
        <v>17</v>
      </c>
      <c r="C116" s="10">
        <v>0.181709807</v>
      </c>
      <c r="D116" t="s">
        <v>173</v>
      </c>
    </row>
    <row r="117" spans="1:4" x14ac:dyDescent="0.25">
      <c r="A117">
        <v>2040</v>
      </c>
      <c r="B117" t="s">
        <v>9</v>
      </c>
      <c r="C117" s="10">
        <v>7.4866859999999993E-2</v>
      </c>
      <c r="D117" t="s">
        <v>173</v>
      </c>
    </row>
    <row r="118" spans="1:4" x14ac:dyDescent="0.25">
      <c r="A118">
        <v>2041</v>
      </c>
      <c r="B118" t="s">
        <v>16</v>
      </c>
      <c r="C118" s="10">
        <v>0.10724863699999999</v>
      </c>
      <c r="D118" t="s">
        <v>173</v>
      </c>
    </row>
    <row r="119" spans="1:4" x14ac:dyDescent="0.25">
      <c r="A119">
        <v>2041</v>
      </c>
      <c r="B119" t="s">
        <v>17</v>
      </c>
      <c r="C119" s="10">
        <v>0.15215214899999999</v>
      </c>
      <c r="D119" t="s">
        <v>173</v>
      </c>
    </row>
    <row r="120" spans="1:4" x14ac:dyDescent="0.25">
      <c r="A120">
        <v>2041</v>
      </c>
      <c r="B120" t="s">
        <v>9</v>
      </c>
      <c r="C120" s="10">
        <v>6.7803415000000006E-2</v>
      </c>
      <c r="D120" t="s">
        <v>173</v>
      </c>
    </row>
    <row r="121" spans="1:4" x14ac:dyDescent="0.25">
      <c r="A121">
        <v>2042</v>
      </c>
      <c r="B121" t="s">
        <v>16</v>
      </c>
      <c r="C121" s="10">
        <v>9.1351167999999996E-2</v>
      </c>
      <c r="D121" t="s">
        <v>173</v>
      </c>
    </row>
    <row r="122" spans="1:4" x14ac:dyDescent="0.25">
      <c r="A122">
        <v>2042</v>
      </c>
      <c r="B122" t="s">
        <v>17</v>
      </c>
      <c r="C122" s="10">
        <v>0.128314436</v>
      </c>
      <c r="D122" t="s">
        <v>173</v>
      </c>
    </row>
    <row r="123" spans="1:4" x14ac:dyDescent="0.25">
      <c r="A123">
        <v>2042</v>
      </c>
      <c r="B123" t="s">
        <v>9</v>
      </c>
      <c r="C123" s="10">
        <v>6.1825589E-2</v>
      </c>
      <c r="D123" t="s">
        <v>173</v>
      </c>
    </row>
    <row r="124" spans="1:4" x14ac:dyDescent="0.25">
      <c r="A124">
        <v>2043</v>
      </c>
      <c r="B124" t="s">
        <v>16</v>
      </c>
      <c r="C124" s="10">
        <v>8.0135825999999993E-2</v>
      </c>
      <c r="D124" t="s">
        <v>173</v>
      </c>
    </row>
    <row r="125" spans="1:4" x14ac:dyDescent="0.25">
      <c r="A125">
        <v>2043</v>
      </c>
      <c r="B125" t="s">
        <v>17</v>
      </c>
      <c r="C125" s="10">
        <v>0.105042805</v>
      </c>
      <c r="D125" t="s">
        <v>173</v>
      </c>
    </row>
    <row r="126" spans="1:4" x14ac:dyDescent="0.25">
      <c r="A126">
        <v>2043</v>
      </c>
      <c r="B126" t="s">
        <v>9</v>
      </c>
      <c r="C126" s="10">
        <v>5.6117594999999999E-2</v>
      </c>
      <c r="D126" t="s">
        <v>173</v>
      </c>
    </row>
    <row r="127" spans="1:4" x14ac:dyDescent="0.25">
      <c r="A127">
        <v>2044</v>
      </c>
      <c r="B127" t="s">
        <v>16</v>
      </c>
      <c r="C127" s="10">
        <v>7.0556460000000001E-2</v>
      </c>
      <c r="D127" t="s">
        <v>173</v>
      </c>
    </row>
    <row r="128" spans="1:4" x14ac:dyDescent="0.25">
      <c r="A128">
        <v>2044</v>
      </c>
      <c r="B128" t="s">
        <v>17</v>
      </c>
      <c r="C128" s="10">
        <v>9.0312722999999998E-2</v>
      </c>
      <c r="D128" t="s">
        <v>173</v>
      </c>
    </row>
    <row r="129" spans="1:4" x14ac:dyDescent="0.25">
      <c r="A129">
        <v>2044</v>
      </c>
      <c r="B129" t="s">
        <v>9</v>
      </c>
      <c r="C129" s="10">
        <v>5.1849966999999997E-2</v>
      </c>
      <c r="D129" t="s">
        <v>173</v>
      </c>
    </row>
    <row r="130" spans="1:4" x14ac:dyDescent="0.25">
      <c r="A130">
        <v>2045</v>
      </c>
      <c r="B130" t="s">
        <v>16</v>
      </c>
      <c r="C130" s="10">
        <v>6.3057131000000002E-2</v>
      </c>
      <c r="D130" t="s">
        <v>173</v>
      </c>
    </row>
    <row r="131" spans="1:4" x14ac:dyDescent="0.25">
      <c r="A131">
        <v>2045</v>
      </c>
      <c r="B131" t="s">
        <v>17</v>
      </c>
      <c r="C131" s="10">
        <v>7.9087316000000005E-2</v>
      </c>
      <c r="D131" t="s">
        <v>173</v>
      </c>
    </row>
    <row r="132" spans="1:4" x14ac:dyDescent="0.25">
      <c r="A132">
        <v>2045</v>
      </c>
      <c r="B132" t="s">
        <v>9</v>
      </c>
      <c r="C132" s="10">
        <v>4.7630139000000002E-2</v>
      </c>
      <c r="D132" t="s">
        <v>173</v>
      </c>
    </row>
    <row r="133" spans="1:4" x14ac:dyDescent="0.25">
      <c r="A133">
        <v>2046</v>
      </c>
      <c r="B133" t="s">
        <v>16</v>
      </c>
      <c r="C133" s="10">
        <v>5.7064210999999997E-2</v>
      </c>
      <c r="D133" t="s">
        <v>173</v>
      </c>
    </row>
    <row r="134" spans="1:4" x14ac:dyDescent="0.25">
      <c r="A134">
        <v>2046</v>
      </c>
      <c r="B134" t="s">
        <v>17</v>
      </c>
      <c r="C134" s="10">
        <v>7.0612438999999999E-2</v>
      </c>
      <c r="D134" t="s">
        <v>173</v>
      </c>
    </row>
    <row r="135" spans="1:4" x14ac:dyDescent="0.25">
      <c r="A135">
        <v>2046</v>
      </c>
      <c r="B135" t="s">
        <v>9</v>
      </c>
      <c r="C135" s="10">
        <v>4.4450646000000003E-2</v>
      </c>
      <c r="D135" t="s">
        <v>173</v>
      </c>
    </row>
    <row r="136" spans="1:4" x14ac:dyDescent="0.25">
      <c r="A136">
        <v>2047</v>
      </c>
      <c r="B136" t="s">
        <v>16</v>
      </c>
      <c r="C136" s="10">
        <v>5.2139926000000003E-2</v>
      </c>
      <c r="D136" t="s">
        <v>173</v>
      </c>
    </row>
    <row r="137" spans="1:4" x14ac:dyDescent="0.25">
      <c r="A137">
        <v>2047</v>
      </c>
      <c r="B137" t="s">
        <v>17</v>
      </c>
      <c r="C137" s="10">
        <v>6.3663468000000001E-2</v>
      </c>
      <c r="D137" t="s">
        <v>173</v>
      </c>
    </row>
    <row r="138" spans="1:4" x14ac:dyDescent="0.25">
      <c r="A138">
        <v>2047</v>
      </c>
      <c r="B138" t="s">
        <v>9</v>
      </c>
      <c r="C138" s="10">
        <v>4.2132853999999997E-2</v>
      </c>
      <c r="D138" t="s">
        <v>173</v>
      </c>
    </row>
    <row r="139" spans="1:4" x14ac:dyDescent="0.25">
      <c r="A139">
        <v>2048</v>
      </c>
      <c r="B139" t="s">
        <v>16</v>
      </c>
      <c r="C139" s="10">
        <v>4.0051559E-2</v>
      </c>
      <c r="D139" t="s">
        <v>173</v>
      </c>
    </row>
    <row r="140" spans="1:4" x14ac:dyDescent="0.25">
      <c r="A140">
        <v>2048</v>
      </c>
      <c r="B140" t="s">
        <v>17</v>
      </c>
      <c r="C140" s="10">
        <v>5.7674950000000003E-2</v>
      </c>
      <c r="D140" t="s">
        <v>173</v>
      </c>
    </row>
    <row r="141" spans="1:4" x14ac:dyDescent="0.25">
      <c r="A141">
        <v>2048</v>
      </c>
      <c r="B141" t="s">
        <v>9</v>
      </c>
      <c r="C141" s="10">
        <v>3.631731E-3</v>
      </c>
      <c r="D141" t="s">
        <v>173</v>
      </c>
    </row>
    <row r="142" spans="1:4" x14ac:dyDescent="0.25">
      <c r="A142">
        <v>2049</v>
      </c>
      <c r="B142" t="s">
        <v>16</v>
      </c>
      <c r="C142" s="10">
        <v>3.1538314999999997E-2</v>
      </c>
      <c r="D142" t="s">
        <v>173</v>
      </c>
    </row>
    <row r="143" spans="1:4" x14ac:dyDescent="0.25">
      <c r="A143">
        <v>2049</v>
      </c>
      <c r="B143" t="s">
        <v>17</v>
      </c>
      <c r="C143" s="10">
        <v>5.2281446000000002E-2</v>
      </c>
      <c r="D143" t="s">
        <v>173</v>
      </c>
    </row>
    <row r="144" spans="1:4" x14ac:dyDescent="0.25">
      <c r="A144">
        <v>2049</v>
      </c>
      <c r="B144" t="s">
        <v>9</v>
      </c>
      <c r="C144" s="10">
        <v>3.0241360000000002E-3</v>
      </c>
      <c r="D144" t="s">
        <v>173</v>
      </c>
    </row>
    <row r="145" spans="1:4" x14ac:dyDescent="0.25">
      <c r="A145">
        <v>2050</v>
      </c>
      <c r="B145" t="s">
        <v>16</v>
      </c>
      <c r="C145" s="10">
        <v>2.4998181000000001E-2</v>
      </c>
      <c r="D145" t="s">
        <v>173</v>
      </c>
    </row>
    <row r="146" spans="1:4" x14ac:dyDescent="0.25">
      <c r="A146">
        <v>2050</v>
      </c>
      <c r="B146" t="s">
        <v>17</v>
      </c>
      <c r="C146" s="10">
        <v>4.7577934000000002E-2</v>
      </c>
      <c r="D146" t="s">
        <v>173</v>
      </c>
    </row>
    <row r="147" spans="1:4" x14ac:dyDescent="0.25">
      <c r="A147">
        <v>2050</v>
      </c>
      <c r="B147" t="s">
        <v>9</v>
      </c>
      <c r="C147" s="10">
        <v>2.591398E-3</v>
      </c>
      <c r="D147" t="s">
        <v>173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353"/>
  <sheetViews>
    <sheetView zoomScaleNormal="100" workbookViewId="0"/>
  </sheetViews>
  <sheetFormatPr defaultColWidth="11.5703125" defaultRowHeight="15" x14ac:dyDescent="0.25"/>
  <sheetData>
    <row r="1" spans="1:6" x14ac:dyDescent="0.25">
      <c r="A1" s="15" t="s">
        <v>198</v>
      </c>
    </row>
    <row r="2" spans="1:6" x14ac:dyDescent="0.25">
      <c r="A2" s="1" t="str">
        <f>HYPERLINK("#'Table of Contents'!A1","Return to Table of Contents")</f>
        <v>Return to Table of Contents</v>
      </c>
    </row>
    <row r="6" spans="1:6" s="3" customFormat="1" x14ac:dyDescent="0.25">
      <c r="A6" s="3" t="s">
        <v>6</v>
      </c>
      <c r="B6" s="3" t="s">
        <v>73</v>
      </c>
      <c r="C6" s="3" t="s">
        <v>7</v>
      </c>
      <c r="D6" s="3" t="s">
        <v>4</v>
      </c>
      <c r="E6" s="3" t="s">
        <v>8</v>
      </c>
    </row>
    <row r="7" spans="1:6" x14ac:dyDescent="0.25">
      <c r="A7" s="18">
        <v>2005</v>
      </c>
      <c r="B7" t="s">
        <v>238</v>
      </c>
      <c r="C7" s="18">
        <v>17.02</v>
      </c>
      <c r="D7" s="18" t="s">
        <v>16</v>
      </c>
      <c r="E7" t="s">
        <v>68</v>
      </c>
      <c r="F7">
        <v>17.031419591756599</v>
      </c>
    </row>
    <row r="8" spans="1:6" x14ac:dyDescent="0.25">
      <c r="A8" s="18">
        <v>2006</v>
      </c>
      <c r="B8" t="s">
        <v>238</v>
      </c>
      <c r="C8" s="18">
        <v>17.11</v>
      </c>
      <c r="D8" s="18" t="s">
        <v>16</v>
      </c>
      <c r="E8" t="s">
        <v>68</v>
      </c>
      <c r="F8">
        <v>17.115790654310899</v>
      </c>
    </row>
    <row r="9" spans="1:6" x14ac:dyDescent="0.25">
      <c r="A9" s="18">
        <v>2007</v>
      </c>
      <c r="B9" t="s">
        <v>238</v>
      </c>
      <c r="C9" s="18">
        <v>16.89</v>
      </c>
      <c r="D9" s="18" t="s">
        <v>16</v>
      </c>
      <c r="E9" t="s">
        <v>68</v>
      </c>
      <c r="F9">
        <v>16.839879389774602</v>
      </c>
    </row>
    <row r="10" spans="1:6" x14ac:dyDescent="0.25">
      <c r="A10" s="18">
        <v>2008</v>
      </c>
      <c r="B10" t="s">
        <v>238</v>
      </c>
      <c r="C10" s="18">
        <v>16.13</v>
      </c>
      <c r="D10" s="18" t="s">
        <v>16</v>
      </c>
      <c r="E10" t="s">
        <v>68</v>
      </c>
      <c r="F10">
        <v>16.141208545616799</v>
      </c>
    </row>
    <row r="11" spans="1:6" x14ac:dyDescent="0.25">
      <c r="A11" s="18">
        <v>2009</v>
      </c>
      <c r="B11" t="s">
        <v>238</v>
      </c>
      <c r="C11" s="18">
        <v>15.05</v>
      </c>
      <c r="D11" s="18" t="s">
        <v>16</v>
      </c>
      <c r="E11" t="s">
        <v>68</v>
      </c>
      <c r="F11">
        <v>15.116331182352701</v>
      </c>
    </row>
    <row r="12" spans="1:6" x14ac:dyDescent="0.25">
      <c r="A12" s="18">
        <v>2010</v>
      </c>
      <c r="B12" t="s">
        <v>238</v>
      </c>
      <c r="C12" s="18">
        <v>14.58</v>
      </c>
      <c r="D12" s="18" t="s">
        <v>16</v>
      </c>
      <c r="E12" t="s">
        <v>68</v>
      </c>
      <c r="F12">
        <v>14.592833982357201</v>
      </c>
    </row>
    <row r="13" spans="1:6" x14ac:dyDescent="0.25">
      <c r="A13" s="18">
        <v>2011</v>
      </c>
      <c r="B13" t="s">
        <v>238</v>
      </c>
      <c r="C13" s="18">
        <v>14.58</v>
      </c>
      <c r="D13" s="18" t="s">
        <v>16</v>
      </c>
      <c r="E13" t="s">
        <v>68</v>
      </c>
      <c r="F13">
        <v>14.5917279727986</v>
      </c>
    </row>
    <row r="14" spans="1:6" x14ac:dyDescent="0.25">
      <c r="A14" s="18">
        <v>2012</v>
      </c>
      <c r="B14" t="s">
        <v>238</v>
      </c>
      <c r="C14" s="18">
        <v>13.91</v>
      </c>
      <c r="D14" s="18" t="s">
        <v>16</v>
      </c>
      <c r="E14" t="s">
        <v>68</v>
      </c>
      <c r="F14">
        <v>13.9224290225151</v>
      </c>
    </row>
    <row r="15" spans="1:6" x14ac:dyDescent="0.25">
      <c r="A15" s="18">
        <v>2013</v>
      </c>
      <c r="B15" t="s">
        <v>238</v>
      </c>
      <c r="C15" s="18">
        <v>14.07</v>
      </c>
      <c r="D15" s="18" t="s">
        <v>16</v>
      </c>
      <c r="E15" t="s">
        <v>68</v>
      </c>
      <c r="F15">
        <v>14.0757089629669</v>
      </c>
    </row>
    <row r="16" spans="1:6" x14ac:dyDescent="0.25">
      <c r="A16" s="18">
        <v>2014</v>
      </c>
      <c r="B16" t="s">
        <v>238</v>
      </c>
      <c r="C16" s="18">
        <v>14.79</v>
      </c>
      <c r="D16" s="18" t="s">
        <v>16</v>
      </c>
      <c r="E16" t="s">
        <v>68</v>
      </c>
      <c r="F16">
        <v>14.794602495636401</v>
      </c>
    </row>
    <row r="17" spans="1:6" x14ac:dyDescent="0.25">
      <c r="A17" s="18">
        <v>2015</v>
      </c>
      <c r="B17" t="s">
        <v>238</v>
      </c>
      <c r="C17" s="18">
        <v>15.18</v>
      </c>
      <c r="D17" s="18" t="s">
        <v>16</v>
      </c>
      <c r="E17" t="s">
        <v>68</v>
      </c>
      <c r="F17">
        <v>15.184954687334701</v>
      </c>
    </row>
    <row r="18" spans="1:6" x14ac:dyDescent="0.25">
      <c r="A18" s="18">
        <v>2016</v>
      </c>
      <c r="B18" t="s">
        <v>238</v>
      </c>
      <c r="C18" s="18">
        <v>15.31</v>
      </c>
      <c r="D18" s="18" t="s">
        <v>16</v>
      </c>
      <c r="E18" t="s">
        <v>68</v>
      </c>
      <c r="F18">
        <v>15.3210792532656</v>
      </c>
    </row>
    <row r="19" spans="1:6" x14ac:dyDescent="0.25">
      <c r="A19" s="18">
        <v>2017</v>
      </c>
      <c r="B19" t="s">
        <v>238</v>
      </c>
      <c r="C19" s="18">
        <v>15.53</v>
      </c>
      <c r="D19" s="18" t="s">
        <v>16</v>
      </c>
      <c r="E19" t="s">
        <v>68</v>
      </c>
      <c r="F19">
        <v>15.537208664674701</v>
      </c>
    </row>
    <row r="20" spans="1:6" x14ac:dyDescent="0.25">
      <c r="A20" s="18">
        <v>2018</v>
      </c>
      <c r="B20" t="s">
        <v>238</v>
      </c>
      <c r="C20" s="18">
        <v>16.16</v>
      </c>
      <c r="D20" s="18" t="s">
        <v>16</v>
      </c>
      <c r="E20" t="s">
        <v>68</v>
      </c>
      <c r="F20">
        <v>16.1702030343003</v>
      </c>
    </row>
    <row r="21" spans="1:6" x14ac:dyDescent="0.25">
      <c r="A21" s="18">
        <v>2019</v>
      </c>
      <c r="B21" t="s">
        <v>238</v>
      </c>
      <c r="C21" s="18">
        <v>15.71</v>
      </c>
      <c r="D21" s="18" t="s">
        <v>16</v>
      </c>
      <c r="E21" t="s">
        <v>68</v>
      </c>
      <c r="F21">
        <v>15.715963785629</v>
      </c>
    </row>
    <row r="22" spans="1:6" x14ac:dyDescent="0.25">
      <c r="A22" s="18">
        <v>2020</v>
      </c>
      <c r="B22" t="s">
        <v>238</v>
      </c>
      <c r="C22" s="18">
        <v>15.43</v>
      </c>
      <c r="D22" s="18" t="s">
        <v>16</v>
      </c>
      <c r="E22" t="s">
        <v>68</v>
      </c>
      <c r="F22">
        <v>15.436302883950001</v>
      </c>
    </row>
    <row r="23" spans="1:6" x14ac:dyDescent="0.25">
      <c r="A23" s="18">
        <v>2021</v>
      </c>
      <c r="B23" t="s">
        <v>238</v>
      </c>
      <c r="C23" s="18">
        <v>16.11</v>
      </c>
      <c r="D23" s="18" t="s">
        <v>16</v>
      </c>
      <c r="E23" t="s">
        <v>68</v>
      </c>
      <c r="F23">
        <v>16.121777448886899</v>
      </c>
    </row>
    <row r="24" spans="1:6" x14ac:dyDescent="0.25">
      <c r="A24" s="18">
        <v>2022</v>
      </c>
      <c r="B24" t="s">
        <v>238</v>
      </c>
      <c r="C24" s="18">
        <v>17.29</v>
      </c>
      <c r="D24" s="18" t="s">
        <v>16</v>
      </c>
      <c r="E24" t="s">
        <v>68</v>
      </c>
      <c r="F24">
        <v>17.301711263273301</v>
      </c>
    </row>
    <row r="25" spans="1:6" x14ac:dyDescent="0.25">
      <c r="A25" s="18">
        <v>2023</v>
      </c>
      <c r="B25" t="s">
        <v>238</v>
      </c>
      <c r="C25" s="18">
        <v>17.38</v>
      </c>
      <c r="D25" s="18" t="s">
        <v>16</v>
      </c>
      <c r="E25" t="s">
        <v>68</v>
      </c>
      <c r="F25">
        <v>17.388413467315399</v>
      </c>
    </row>
    <row r="26" spans="1:6" x14ac:dyDescent="0.25">
      <c r="A26" s="18">
        <v>2024</v>
      </c>
      <c r="B26" t="s">
        <v>238</v>
      </c>
      <c r="C26" s="18">
        <v>16.63</v>
      </c>
      <c r="D26" s="18" t="s">
        <v>16</v>
      </c>
      <c r="E26" t="s">
        <v>68</v>
      </c>
      <c r="F26">
        <v>16.6400802092435</v>
      </c>
    </row>
    <row r="27" spans="1:6" x14ac:dyDescent="0.25">
      <c r="A27" s="18">
        <v>2025</v>
      </c>
      <c r="B27" t="s">
        <v>238</v>
      </c>
      <c r="C27" s="18">
        <v>16.79</v>
      </c>
      <c r="D27" s="18" t="s">
        <v>16</v>
      </c>
      <c r="E27" t="s">
        <v>68</v>
      </c>
      <c r="F27">
        <v>16.797827357372</v>
      </c>
    </row>
    <row r="28" spans="1:6" x14ac:dyDescent="0.25">
      <c r="A28" s="18">
        <v>2026</v>
      </c>
      <c r="B28" t="s">
        <v>238</v>
      </c>
      <c r="C28" s="18">
        <v>17.170000000000002</v>
      </c>
      <c r="D28" s="18" t="s">
        <v>16</v>
      </c>
      <c r="E28" t="s">
        <v>68</v>
      </c>
      <c r="F28">
        <v>17.178539413226101</v>
      </c>
    </row>
    <row r="29" spans="1:6" x14ac:dyDescent="0.25">
      <c r="A29" s="18">
        <v>2027</v>
      </c>
      <c r="B29" t="s">
        <v>238</v>
      </c>
      <c r="C29" s="18">
        <v>16.940000000000001</v>
      </c>
      <c r="D29" s="18" t="s">
        <v>16</v>
      </c>
      <c r="E29" t="s">
        <v>68</v>
      </c>
      <c r="F29">
        <v>16.951997482084401</v>
      </c>
    </row>
    <row r="30" spans="1:6" x14ac:dyDescent="0.25">
      <c r="A30" s="18">
        <v>2028</v>
      </c>
      <c r="B30" t="s">
        <v>238</v>
      </c>
      <c r="C30" s="18">
        <v>16.87</v>
      </c>
      <c r="D30" s="18" t="s">
        <v>16</v>
      </c>
      <c r="E30" t="s">
        <v>68</v>
      </c>
      <c r="F30">
        <v>16.883179434352201</v>
      </c>
    </row>
    <row r="31" spans="1:6" x14ac:dyDescent="0.25">
      <c r="A31" s="18">
        <v>2029</v>
      </c>
      <c r="B31" t="s">
        <v>238</v>
      </c>
      <c r="C31" s="18">
        <v>17.14</v>
      </c>
      <c r="D31" s="18" t="s">
        <v>16</v>
      </c>
      <c r="E31" t="s">
        <v>68</v>
      </c>
      <c r="F31">
        <v>17.151772270811101</v>
      </c>
    </row>
    <row r="32" spans="1:6" x14ac:dyDescent="0.25">
      <c r="A32" s="18">
        <v>2030</v>
      </c>
      <c r="B32" t="s">
        <v>238</v>
      </c>
      <c r="C32" s="18">
        <v>17.670000000000002</v>
      </c>
      <c r="D32" s="18" t="s">
        <v>16</v>
      </c>
      <c r="E32" t="s">
        <v>68</v>
      </c>
      <c r="F32">
        <v>17.675778243218701</v>
      </c>
    </row>
    <row r="33" spans="1:6" x14ac:dyDescent="0.25">
      <c r="A33" s="18">
        <v>2031</v>
      </c>
      <c r="B33" t="s">
        <v>238</v>
      </c>
      <c r="C33" s="18">
        <v>17.510000000000002</v>
      </c>
      <c r="D33" s="18" t="s">
        <v>16</v>
      </c>
      <c r="E33" t="s">
        <v>68</v>
      </c>
      <c r="F33">
        <v>17.517699062065901</v>
      </c>
    </row>
    <row r="34" spans="1:6" x14ac:dyDescent="0.25">
      <c r="A34" s="18">
        <v>2032</v>
      </c>
      <c r="B34" t="s">
        <v>238</v>
      </c>
      <c r="C34" s="18">
        <v>16.97</v>
      </c>
      <c r="D34" s="18" t="s">
        <v>16</v>
      </c>
      <c r="E34" t="s">
        <v>68</v>
      </c>
      <c r="F34">
        <v>16.977997325531401</v>
      </c>
    </row>
    <row r="35" spans="1:6" x14ac:dyDescent="0.25">
      <c r="A35" s="18">
        <v>2033</v>
      </c>
      <c r="B35" t="s">
        <v>238</v>
      </c>
      <c r="C35" s="18">
        <v>16.57</v>
      </c>
      <c r="D35" s="18" t="s">
        <v>16</v>
      </c>
      <c r="E35" t="s">
        <v>68</v>
      </c>
      <c r="F35">
        <v>16.577509322862699</v>
      </c>
    </row>
    <row r="36" spans="1:6" x14ac:dyDescent="0.25">
      <c r="A36" s="18">
        <v>2034</v>
      </c>
      <c r="B36" t="s">
        <v>238</v>
      </c>
      <c r="C36" s="18">
        <v>16.27</v>
      </c>
      <c r="D36" s="18" t="s">
        <v>16</v>
      </c>
      <c r="E36" t="s">
        <v>68</v>
      </c>
      <c r="F36">
        <v>16.282828460076999</v>
      </c>
    </row>
    <row r="37" spans="1:6" x14ac:dyDescent="0.25">
      <c r="A37" s="18">
        <v>2035</v>
      </c>
      <c r="B37" t="s">
        <v>238</v>
      </c>
      <c r="C37" s="18">
        <v>16.02</v>
      </c>
      <c r="D37" s="18" t="s">
        <v>16</v>
      </c>
      <c r="E37" t="s">
        <v>68</v>
      </c>
      <c r="F37">
        <v>16.030305860778199</v>
      </c>
    </row>
    <row r="38" spans="1:6" x14ac:dyDescent="0.25">
      <c r="A38" s="18">
        <v>2036</v>
      </c>
      <c r="B38" t="s">
        <v>238</v>
      </c>
      <c r="C38" s="18">
        <v>15.76</v>
      </c>
      <c r="D38" s="18" t="s">
        <v>16</v>
      </c>
      <c r="E38" t="s">
        <v>68</v>
      </c>
      <c r="F38">
        <v>15.7698895356853</v>
      </c>
    </row>
    <row r="39" spans="1:6" x14ac:dyDescent="0.25">
      <c r="A39" s="18">
        <v>2037</v>
      </c>
      <c r="B39" t="s">
        <v>238</v>
      </c>
      <c r="C39" s="18">
        <v>15.51</v>
      </c>
      <c r="D39" s="18" t="s">
        <v>16</v>
      </c>
      <c r="E39" t="s">
        <v>68</v>
      </c>
      <c r="F39">
        <v>15.5152489130018</v>
      </c>
    </row>
    <row r="40" spans="1:6" x14ac:dyDescent="0.25">
      <c r="A40" s="18">
        <v>2038</v>
      </c>
      <c r="B40" t="s">
        <v>238</v>
      </c>
      <c r="C40" s="18">
        <v>15.27</v>
      </c>
      <c r="D40" s="18" t="s">
        <v>16</v>
      </c>
      <c r="E40" t="s">
        <v>68</v>
      </c>
      <c r="F40">
        <v>15.279479340433401</v>
      </c>
    </row>
    <row r="41" spans="1:6" x14ac:dyDescent="0.25">
      <c r="A41" s="18">
        <v>2039</v>
      </c>
      <c r="B41" t="s">
        <v>238</v>
      </c>
      <c r="C41" s="18">
        <v>15.02</v>
      </c>
      <c r="D41" s="18" t="s">
        <v>16</v>
      </c>
      <c r="E41" t="s">
        <v>68</v>
      </c>
      <c r="F41">
        <v>15.0260009123819</v>
      </c>
    </row>
    <row r="42" spans="1:6" x14ac:dyDescent="0.25">
      <c r="A42" s="18">
        <v>2040</v>
      </c>
      <c r="B42" t="s">
        <v>238</v>
      </c>
      <c r="C42" s="18">
        <v>14.72</v>
      </c>
      <c r="D42" s="18" t="s">
        <v>16</v>
      </c>
      <c r="E42" t="s">
        <v>68</v>
      </c>
      <c r="F42">
        <v>14.728713552463001</v>
      </c>
    </row>
    <row r="43" spans="1:6" x14ac:dyDescent="0.25">
      <c r="A43" s="18">
        <v>2041</v>
      </c>
      <c r="B43" t="s">
        <v>238</v>
      </c>
      <c r="C43" s="18">
        <v>14.34</v>
      </c>
      <c r="D43" s="18" t="s">
        <v>16</v>
      </c>
      <c r="E43" t="s">
        <v>68</v>
      </c>
      <c r="F43">
        <v>14.3508491299747</v>
      </c>
    </row>
    <row r="44" spans="1:6" x14ac:dyDescent="0.25">
      <c r="A44" s="18">
        <v>2042</v>
      </c>
      <c r="B44" t="s">
        <v>238</v>
      </c>
      <c r="C44" s="18">
        <v>13.96</v>
      </c>
      <c r="D44" s="18" t="s">
        <v>16</v>
      </c>
      <c r="E44" t="s">
        <v>68</v>
      </c>
      <c r="F44">
        <v>13.9664617820339</v>
      </c>
    </row>
    <row r="45" spans="1:6" x14ac:dyDescent="0.25">
      <c r="A45" s="18">
        <v>2043</v>
      </c>
      <c r="B45" t="s">
        <v>238</v>
      </c>
      <c r="C45" s="18">
        <v>13.61</v>
      </c>
      <c r="D45" s="18" t="s">
        <v>16</v>
      </c>
      <c r="E45" t="s">
        <v>68</v>
      </c>
      <c r="F45">
        <v>13.6183738989122</v>
      </c>
    </row>
    <row r="46" spans="1:6" x14ac:dyDescent="0.25">
      <c r="A46" s="18">
        <v>2044</v>
      </c>
      <c r="B46" t="s">
        <v>238</v>
      </c>
      <c r="C46" s="18">
        <v>13.25</v>
      </c>
      <c r="D46" s="18" t="s">
        <v>16</v>
      </c>
      <c r="E46" t="s">
        <v>68</v>
      </c>
      <c r="F46">
        <v>13.254700862965599</v>
      </c>
    </row>
    <row r="47" spans="1:6" x14ac:dyDescent="0.25">
      <c r="A47" s="18">
        <v>2045</v>
      </c>
      <c r="B47" t="s">
        <v>238</v>
      </c>
      <c r="C47" s="18">
        <v>12.84</v>
      </c>
      <c r="D47" s="18" t="s">
        <v>16</v>
      </c>
      <c r="E47" t="s">
        <v>68</v>
      </c>
      <c r="F47">
        <v>12.8509447848928</v>
      </c>
    </row>
    <row r="48" spans="1:6" x14ac:dyDescent="0.25">
      <c r="A48" s="18">
        <v>2046</v>
      </c>
      <c r="B48" t="s">
        <v>238</v>
      </c>
      <c r="C48" s="18">
        <v>12.46</v>
      </c>
      <c r="D48" s="18" t="s">
        <v>16</v>
      </c>
      <c r="E48" t="s">
        <v>68</v>
      </c>
      <c r="F48">
        <v>12.4707592933126</v>
      </c>
    </row>
    <row r="49" spans="1:6" x14ac:dyDescent="0.25">
      <c r="A49" s="18">
        <v>2047</v>
      </c>
      <c r="B49" t="s">
        <v>238</v>
      </c>
      <c r="C49" s="18">
        <v>12.1</v>
      </c>
      <c r="D49" s="18" t="s">
        <v>16</v>
      </c>
      <c r="E49" t="s">
        <v>68</v>
      </c>
      <c r="F49">
        <v>12.1089702910632</v>
      </c>
    </row>
    <row r="50" spans="1:6" x14ac:dyDescent="0.25">
      <c r="A50" s="18">
        <v>2048</v>
      </c>
      <c r="B50" t="s">
        <v>238</v>
      </c>
      <c r="C50" s="18">
        <v>11.72</v>
      </c>
      <c r="D50" s="18" t="s">
        <v>16</v>
      </c>
      <c r="E50" t="s">
        <v>68</v>
      </c>
      <c r="F50">
        <v>11.7318536298376</v>
      </c>
    </row>
    <row r="51" spans="1:6" x14ac:dyDescent="0.25">
      <c r="A51" s="18">
        <v>2049</v>
      </c>
      <c r="B51" t="s">
        <v>238</v>
      </c>
      <c r="C51" s="18">
        <v>11.33</v>
      </c>
      <c r="D51" s="18" t="s">
        <v>16</v>
      </c>
      <c r="E51" t="s">
        <v>68</v>
      </c>
      <c r="F51">
        <v>11.338572854389801</v>
      </c>
    </row>
    <row r="52" spans="1:6" x14ac:dyDescent="0.25">
      <c r="A52" s="18">
        <v>2050</v>
      </c>
      <c r="B52" t="s">
        <v>238</v>
      </c>
      <c r="C52" s="18">
        <v>10.96</v>
      </c>
      <c r="D52" s="18" t="s">
        <v>16</v>
      </c>
      <c r="E52" t="s">
        <v>68</v>
      </c>
      <c r="F52">
        <v>10.9674906874935</v>
      </c>
    </row>
    <row r="53" spans="1:6" x14ac:dyDescent="0.25">
      <c r="A53" s="18">
        <v>2005</v>
      </c>
      <c r="B53" t="s">
        <v>238</v>
      </c>
      <c r="C53" s="18">
        <v>17.02</v>
      </c>
      <c r="D53" s="18" t="s">
        <v>17</v>
      </c>
      <c r="E53" t="s">
        <v>68</v>
      </c>
      <c r="F53">
        <v>17.031419591756599</v>
      </c>
    </row>
    <row r="54" spans="1:6" x14ac:dyDescent="0.25">
      <c r="A54" s="18">
        <v>2006</v>
      </c>
      <c r="B54" t="s">
        <v>238</v>
      </c>
      <c r="C54" s="18">
        <v>17.11</v>
      </c>
      <c r="D54" s="18" t="s">
        <v>17</v>
      </c>
      <c r="E54" t="s">
        <v>68</v>
      </c>
      <c r="F54">
        <v>17.115790654310899</v>
      </c>
    </row>
    <row r="55" spans="1:6" x14ac:dyDescent="0.25">
      <c r="A55" s="18">
        <v>2007</v>
      </c>
      <c r="B55" t="s">
        <v>238</v>
      </c>
      <c r="C55" s="18">
        <v>16.89</v>
      </c>
      <c r="D55" s="18" t="s">
        <v>17</v>
      </c>
      <c r="E55" t="s">
        <v>68</v>
      </c>
      <c r="F55">
        <v>16.839879389774602</v>
      </c>
    </row>
    <row r="56" spans="1:6" x14ac:dyDescent="0.25">
      <c r="A56" s="18">
        <v>2008</v>
      </c>
      <c r="B56" t="s">
        <v>238</v>
      </c>
      <c r="C56" s="18">
        <v>16.13</v>
      </c>
      <c r="D56" s="18" t="s">
        <v>17</v>
      </c>
      <c r="E56" t="s">
        <v>68</v>
      </c>
      <c r="F56">
        <v>16.141208545616799</v>
      </c>
    </row>
    <row r="57" spans="1:6" x14ac:dyDescent="0.25">
      <c r="A57" s="18">
        <v>2009</v>
      </c>
      <c r="B57" t="s">
        <v>238</v>
      </c>
      <c r="C57" s="18">
        <v>15.05</v>
      </c>
      <c r="D57" s="18" t="s">
        <v>17</v>
      </c>
      <c r="E57" t="s">
        <v>68</v>
      </c>
      <c r="F57">
        <v>15.116331182352701</v>
      </c>
    </row>
    <row r="58" spans="1:6" x14ac:dyDescent="0.25">
      <c r="A58" s="18">
        <v>2010</v>
      </c>
      <c r="B58" t="s">
        <v>238</v>
      </c>
      <c r="C58" s="18">
        <v>14.58</v>
      </c>
      <c r="D58" s="18" t="s">
        <v>17</v>
      </c>
      <c r="E58" t="s">
        <v>68</v>
      </c>
      <c r="F58">
        <v>14.592833982357201</v>
      </c>
    </row>
    <row r="59" spans="1:6" x14ac:dyDescent="0.25">
      <c r="A59" s="18">
        <v>2011</v>
      </c>
      <c r="B59" t="s">
        <v>238</v>
      </c>
      <c r="C59" s="18">
        <v>14.58</v>
      </c>
      <c r="D59" s="18" t="s">
        <v>17</v>
      </c>
      <c r="E59" t="s">
        <v>68</v>
      </c>
      <c r="F59">
        <v>14.5917279727986</v>
      </c>
    </row>
    <row r="60" spans="1:6" x14ac:dyDescent="0.25">
      <c r="A60" s="18">
        <v>2012</v>
      </c>
      <c r="B60" t="s">
        <v>238</v>
      </c>
      <c r="C60" s="18">
        <v>13.91</v>
      </c>
      <c r="D60" s="18" t="s">
        <v>17</v>
      </c>
      <c r="E60" t="s">
        <v>68</v>
      </c>
      <c r="F60">
        <v>13.9224290225151</v>
      </c>
    </row>
    <row r="61" spans="1:6" x14ac:dyDescent="0.25">
      <c r="A61" s="18">
        <v>2013</v>
      </c>
      <c r="B61" t="s">
        <v>238</v>
      </c>
      <c r="C61" s="18">
        <v>14.07</v>
      </c>
      <c r="D61" s="18" t="s">
        <v>17</v>
      </c>
      <c r="E61" t="s">
        <v>68</v>
      </c>
      <c r="F61">
        <v>14.0757089629669</v>
      </c>
    </row>
    <row r="62" spans="1:6" x14ac:dyDescent="0.25">
      <c r="A62" s="18">
        <v>2014</v>
      </c>
      <c r="B62" t="s">
        <v>238</v>
      </c>
      <c r="C62" s="18">
        <v>14.79</v>
      </c>
      <c r="D62" s="18" t="s">
        <v>17</v>
      </c>
      <c r="E62" t="s">
        <v>68</v>
      </c>
      <c r="F62">
        <v>14.794602495636401</v>
      </c>
    </row>
    <row r="63" spans="1:6" x14ac:dyDescent="0.25">
      <c r="A63" s="18">
        <v>2015</v>
      </c>
      <c r="B63" t="s">
        <v>238</v>
      </c>
      <c r="C63" s="18">
        <v>15.18</v>
      </c>
      <c r="D63" s="18" t="s">
        <v>17</v>
      </c>
      <c r="E63" t="s">
        <v>68</v>
      </c>
      <c r="F63">
        <v>15.184954687334701</v>
      </c>
    </row>
    <row r="64" spans="1:6" x14ac:dyDescent="0.25">
      <c r="A64" s="18">
        <v>2016</v>
      </c>
      <c r="B64" t="s">
        <v>238</v>
      </c>
      <c r="C64" s="18">
        <v>15.31</v>
      </c>
      <c r="D64" s="18" t="s">
        <v>17</v>
      </c>
      <c r="E64" t="s">
        <v>68</v>
      </c>
      <c r="F64">
        <v>15.3210792532656</v>
      </c>
    </row>
    <row r="65" spans="1:6" x14ac:dyDescent="0.25">
      <c r="A65" s="18">
        <v>2017</v>
      </c>
      <c r="B65" t="s">
        <v>238</v>
      </c>
      <c r="C65" s="18">
        <v>15.53</v>
      </c>
      <c r="D65" s="18" t="s">
        <v>17</v>
      </c>
      <c r="E65" t="s">
        <v>68</v>
      </c>
      <c r="F65">
        <v>15.537208664674701</v>
      </c>
    </row>
    <row r="66" spans="1:6" x14ac:dyDescent="0.25">
      <c r="A66" s="18">
        <v>2018</v>
      </c>
      <c r="B66" t="s">
        <v>238</v>
      </c>
      <c r="C66" s="18">
        <v>16.16</v>
      </c>
      <c r="D66" s="18" t="s">
        <v>17</v>
      </c>
      <c r="E66" t="s">
        <v>68</v>
      </c>
      <c r="F66">
        <v>16.1702030343003</v>
      </c>
    </row>
    <row r="67" spans="1:6" x14ac:dyDescent="0.25">
      <c r="A67" s="18">
        <v>2019</v>
      </c>
      <c r="B67" t="s">
        <v>238</v>
      </c>
      <c r="C67" s="18">
        <v>15.71</v>
      </c>
      <c r="D67" s="18" t="s">
        <v>17</v>
      </c>
      <c r="E67" t="s">
        <v>68</v>
      </c>
      <c r="F67">
        <v>15.715963785629</v>
      </c>
    </row>
    <row r="68" spans="1:6" x14ac:dyDescent="0.25">
      <c r="A68" s="18">
        <v>2020</v>
      </c>
      <c r="B68" t="s">
        <v>238</v>
      </c>
      <c r="C68" s="18">
        <v>15.43</v>
      </c>
      <c r="D68" s="18" t="s">
        <v>17</v>
      </c>
      <c r="E68" t="s">
        <v>68</v>
      </c>
      <c r="F68">
        <v>15.436302883950001</v>
      </c>
    </row>
    <row r="69" spans="1:6" x14ac:dyDescent="0.25">
      <c r="A69" s="18">
        <v>2021</v>
      </c>
      <c r="B69" t="s">
        <v>238</v>
      </c>
      <c r="C69" s="18">
        <v>16.11</v>
      </c>
      <c r="D69" s="18" t="s">
        <v>17</v>
      </c>
      <c r="E69" t="s">
        <v>68</v>
      </c>
      <c r="F69">
        <v>16.121777448886899</v>
      </c>
    </row>
    <row r="70" spans="1:6" x14ac:dyDescent="0.25">
      <c r="A70" s="18">
        <v>2022</v>
      </c>
      <c r="B70" t="s">
        <v>238</v>
      </c>
      <c r="C70" s="18">
        <v>17.29</v>
      </c>
      <c r="D70" s="18" t="s">
        <v>17</v>
      </c>
      <c r="E70" t="s">
        <v>68</v>
      </c>
      <c r="F70">
        <v>17.301667581826901</v>
      </c>
    </row>
    <row r="71" spans="1:6" x14ac:dyDescent="0.25">
      <c r="A71" s="18">
        <v>2023</v>
      </c>
      <c r="B71" t="s">
        <v>238</v>
      </c>
      <c r="C71" s="18">
        <v>17.39</v>
      </c>
      <c r="D71" s="18" t="s">
        <v>17</v>
      </c>
      <c r="E71" t="s">
        <v>68</v>
      </c>
      <c r="F71">
        <v>17.397554357712899</v>
      </c>
    </row>
    <row r="72" spans="1:6" x14ac:dyDescent="0.25">
      <c r="A72" s="18">
        <v>2024</v>
      </c>
      <c r="B72" t="s">
        <v>238</v>
      </c>
      <c r="C72" s="18">
        <v>16.649999999999999</v>
      </c>
      <c r="D72" s="18" t="s">
        <v>17</v>
      </c>
      <c r="E72" t="s">
        <v>68</v>
      </c>
      <c r="F72">
        <v>16.6600895360835</v>
      </c>
    </row>
    <row r="73" spans="1:6" x14ac:dyDescent="0.25">
      <c r="A73" s="18">
        <v>2025</v>
      </c>
      <c r="B73" t="s">
        <v>238</v>
      </c>
      <c r="C73" s="18">
        <v>16.809999999999999</v>
      </c>
      <c r="D73" s="18" t="s">
        <v>17</v>
      </c>
      <c r="E73" t="s">
        <v>68</v>
      </c>
      <c r="F73">
        <v>16.821099100154498</v>
      </c>
    </row>
    <row r="74" spans="1:6" x14ac:dyDescent="0.25">
      <c r="A74" s="18">
        <v>2026</v>
      </c>
      <c r="B74" t="s">
        <v>238</v>
      </c>
      <c r="C74" s="18">
        <v>17.190000000000001</v>
      </c>
      <c r="D74" s="18" t="s">
        <v>17</v>
      </c>
      <c r="E74" t="s">
        <v>68</v>
      </c>
      <c r="F74">
        <v>17.2012908374445</v>
      </c>
    </row>
    <row r="75" spans="1:6" x14ac:dyDescent="0.25">
      <c r="A75" s="18">
        <v>2027</v>
      </c>
      <c r="B75" t="s">
        <v>238</v>
      </c>
      <c r="C75" s="18">
        <v>16.96</v>
      </c>
      <c r="D75" s="18" t="s">
        <v>17</v>
      </c>
      <c r="E75" t="s">
        <v>68</v>
      </c>
      <c r="F75">
        <v>16.972010043345701</v>
      </c>
    </row>
    <row r="76" spans="1:6" x14ac:dyDescent="0.25">
      <c r="A76" s="18">
        <v>2028</v>
      </c>
      <c r="B76" t="s">
        <v>238</v>
      </c>
      <c r="C76" s="18">
        <v>16.82</v>
      </c>
      <c r="D76" s="18" t="s">
        <v>17</v>
      </c>
      <c r="E76" t="s">
        <v>68</v>
      </c>
      <c r="F76">
        <v>16.833056755982501</v>
      </c>
    </row>
    <row r="77" spans="1:6" x14ac:dyDescent="0.25">
      <c r="A77" s="18">
        <v>2029</v>
      </c>
      <c r="B77" t="s">
        <v>238</v>
      </c>
      <c r="C77" s="18">
        <v>17.16</v>
      </c>
      <c r="D77" s="18" t="s">
        <v>17</v>
      </c>
      <c r="E77" t="s">
        <v>68</v>
      </c>
      <c r="F77">
        <v>17.1720434616958</v>
      </c>
    </row>
    <row r="78" spans="1:6" x14ac:dyDescent="0.25">
      <c r="A78" s="18">
        <v>2030</v>
      </c>
      <c r="B78" t="s">
        <v>238</v>
      </c>
      <c r="C78" s="18">
        <v>17.690000000000001</v>
      </c>
      <c r="D78" s="18" t="s">
        <v>17</v>
      </c>
      <c r="E78" t="s">
        <v>68</v>
      </c>
      <c r="F78">
        <v>17.704633203976801</v>
      </c>
    </row>
    <row r="79" spans="1:6" x14ac:dyDescent="0.25">
      <c r="A79" s="18">
        <v>2031</v>
      </c>
      <c r="B79" t="s">
        <v>238</v>
      </c>
      <c r="C79" s="18">
        <v>17.600000000000001</v>
      </c>
      <c r="D79" s="18" t="s">
        <v>17</v>
      </c>
      <c r="E79" t="s">
        <v>68</v>
      </c>
      <c r="F79">
        <v>17.614634580494499</v>
      </c>
    </row>
    <row r="80" spans="1:6" x14ac:dyDescent="0.25">
      <c r="A80" s="18">
        <v>2032</v>
      </c>
      <c r="B80" t="s">
        <v>238</v>
      </c>
      <c r="C80" s="18">
        <v>17.41</v>
      </c>
      <c r="D80" s="18" t="s">
        <v>17</v>
      </c>
      <c r="E80" t="s">
        <v>68</v>
      </c>
      <c r="F80">
        <v>17.4222723576577</v>
      </c>
    </row>
    <row r="81" spans="1:6" x14ac:dyDescent="0.25">
      <c r="A81" s="18">
        <v>2033</v>
      </c>
      <c r="B81" t="s">
        <v>238</v>
      </c>
      <c r="C81" s="18">
        <v>17.63</v>
      </c>
      <c r="D81" s="18" t="s">
        <v>17</v>
      </c>
      <c r="E81" t="s">
        <v>68</v>
      </c>
      <c r="F81">
        <v>17.636039030423699</v>
      </c>
    </row>
    <row r="82" spans="1:6" x14ac:dyDescent="0.25">
      <c r="A82" s="18">
        <v>2034</v>
      </c>
      <c r="B82" t="s">
        <v>238</v>
      </c>
      <c r="C82" s="18">
        <v>17.87</v>
      </c>
      <c r="D82" s="18" t="s">
        <v>17</v>
      </c>
      <c r="E82" t="s">
        <v>68</v>
      </c>
      <c r="F82">
        <v>17.885093474573001</v>
      </c>
    </row>
    <row r="83" spans="1:6" x14ac:dyDescent="0.25">
      <c r="A83" s="18">
        <v>2035</v>
      </c>
      <c r="B83" t="s">
        <v>238</v>
      </c>
      <c r="C83" s="18">
        <v>18.05</v>
      </c>
      <c r="D83" s="18" t="s">
        <v>17</v>
      </c>
      <c r="E83" t="s">
        <v>68</v>
      </c>
      <c r="F83">
        <v>18.0639777890669</v>
      </c>
    </row>
    <row r="84" spans="1:6" x14ac:dyDescent="0.25">
      <c r="A84" s="18">
        <v>2036</v>
      </c>
      <c r="B84" t="s">
        <v>238</v>
      </c>
      <c r="C84" s="18">
        <v>18.18</v>
      </c>
      <c r="D84" s="18" t="s">
        <v>17</v>
      </c>
      <c r="E84" t="s">
        <v>68</v>
      </c>
      <c r="F84">
        <v>18.189455006879498</v>
      </c>
    </row>
    <row r="85" spans="1:6" x14ac:dyDescent="0.25">
      <c r="A85" s="18">
        <v>2037</v>
      </c>
      <c r="B85" t="s">
        <v>238</v>
      </c>
      <c r="C85" s="18">
        <v>18.25</v>
      </c>
      <c r="D85" s="18" t="s">
        <v>17</v>
      </c>
      <c r="E85" t="s">
        <v>68</v>
      </c>
      <c r="F85">
        <v>18.259226996543699</v>
      </c>
    </row>
    <row r="86" spans="1:6" x14ac:dyDescent="0.25">
      <c r="A86" s="18">
        <v>2038</v>
      </c>
      <c r="B86" t="s">
        <v>238</v>
      </c>
      <c r="C86" s="18">
        <v>18.36</v>
      </c>
      <c r="D86" s="18" t="s">
        <v>17</v>
      </c>
      <c r="E86" t="s">
        <v>68</v>
      </c>
      <c r="F86">
        <v>18.3709313637207</v>
      </c>
    </row>
    <row r="87" spans="1:6" x14ac:dyDescent="0.25">
      <c r="A87" s="18">
        <v>2039</v>
      </c>
      <c r="B87" t="s">
        <v>238</v>
      </c>
      <c r="C87" s="18">
        <v>18.53</v>
      </c>
      <c r="D87" s="18" t="s">
        <v>17</v>
      </c>
      <c r="E87" t="s">
        <v>68</v>
      </c>
      <c r="F87">
        <v>18.543698546799799</v>
      </c>
    </row>
    <row r="88" spans="1:6" x14ac:dyDescent="0.25">
      <c r="A88" s="18">
        <v>2040</v>
      </c>
      <c r="B88" t="s">
        <v>238</v>
      </c>
      <c r="C88" s="18">
        <v>18.73</v>
      </c>
      <c r="D88" s="18" t="s">
        <v>17</v>
      </c>
      <c r="E88" t="s">
        <v>68</v>
      </c>
      <c r="F88">
        <v>18.746044091930202</v>
      </c>
    </row>
    <row r="89" spans="1:6" x14ac:dyDescent="0.25">
      <c r="A89" s="18">
        <v>2041</v>
      </c>
      <c r="B89" t="s">
        <v>238</v>
      </c>
      <c r="C89" s="18">
        <v>18.93</v>
      </c>
      <c r="D89" s="18" t="s">
        <v>17</v>
      </c>
      <c r="E89" t="s">
        <v>68</v>
      </c>
      <c r="F89">
        <v>18.941643105188</v>
      </c>
    </row>
    <row r="90" spans="1:6" x14ac:dyDescent="0.25">
      <c r="A90" s="18">
        <v>2042</v>
      </c>
      <c r="B90" t="s">
        <v>238</v>
      </c>
      <c r="C90" s="18">
        <v>19.13</v>
      </c>
      <c r="D90" s="18" t="s">
        <v>17</v>
      </c>
      <c r="E90" t="s">
        <v>68</v>
      </c>
      <c r="F90">
        <v>19.137229456024599</v>
      </c>
    </row>
    <row r="91" spans="1:6" x14ac:dyDescent="0.25">
      <c r="A91" s="18">
        <v>2043</v>
      </c>
      <c r="B91" t="s">
        <v>238</v>
      </c>
      <c r="C91" s="18">
        <v>19.36</v>
      </c>
      <c r="D91" s="18" t="s">
        <v>17</v>
      </c>
      <c r="E91" t="s">
        <v>68</v>
      </c>
      <c r="F91">
        <v>19.368711159241499</v>
      </c>
    </row>
    <row r="92" spans="1:6" x14ac:dyDescent="0.25">
      <c r="A92" s="18">
        <v>2044</v>
      </c>
      <c r="B92" t="s">
        <v>238</v>
      </c>
      <c r="C92" s="18">
        <v>19.63</v>
      </c>
      <c r="D92" s="18" t="s">
        <v>17</v>
      </c>
      <c r="E92" t="s">
        <v>68</v>
      </c>
      <c r="F92">
        <v>19.636977470747901</v>
      </c>
    </row>
    <row r="93" spans="1:6" x14ac:dyDescent="0.25">
      <c r="A93" s="18">
        <v>2045</v>
      </c>
      <c r="B93" t="s">
        <v>238</v>
      </c>
      <c r="C93" s="18">
        <v>19.899999999999999</v>
      </c>
      <c r="D93" s="18" t="s">
        <v>17</v>
      </c>
      <c r="E93" t="s">
        <v>68</v>
      </c>
      <c r="F93">
        <v>19.913055254390599</v>
      </c>
    </row>
    <row r="94" spans="1:6" x14ac:dyDescent="0.25">
      <c r="A94" s="18">
        <v>2046</v>
      </c>
      <c r="B94" t="s">
        <v>238</v>
      </c>
      <c r="C94" s="18">
        <v>20.18</v>
      </c>
      <c r="D94" s="18" t="s">
        <v>17</v>
      </c>
      <c r="E94" t="s">
        <v>68</v>
      </c>
      <c r="F94">
        <v>20.1939795752279</v>
      </c>
    </row>
    <row r="95" spans="1:6" x14ac:dyDescent="0.25">
      <c r="A95" s="18">
        <v>2047</v>
      </c>
      <c r="B95" t="s">
        <v>238</v>
      </c>
      <c r="C95" s="18">
        <v>20.48</v>
      </c>
      <c r="D95" s="18" t="s">
        <v>17</v>
      </c>
      <c r="E95" t="s">
        <v>68</v>
      </c>
      <c r="F95">
        <v>20.491327154016201</v>
      </c>
    </row>
    <row r="96" spans="1:6" x14ac:dyDescent="0.25">
      <c r="A96" s="18">
        <v>2048</v>
      </c>
      <c r="B96" t="s">
        <v>238</v>
      </c>
      <c r="C96" s="18">
        <v>20.79</v>
      </c>
      <c r="D96" s="18" t="s">
        <v>17</v>
      </c>
      <c r="E96" t="s">
        <v>68</v>
      </c>
      <c r="F96">
        <v>20.8034630024889</v>
      </c>
    </row>
    <row r="97" spans="1:6" x14ac:dyDescent="0.25">
      <c r="A97" s="18">
        <v>2049</v>
      </c>
      <c r="B97" t="s">
        <v>238</v>
      </c>
      <c r="C97" s="18">
        <v>21.12</v>
      </c>
      <c r="D97" s="18" t="s">
        <v>17</v>
      </c>
      <c r="E97" t="s">
        <v>68</v>
      </c>
      <c r="F97">
        <v>21.128460218685301</v>
      </c>
    </row>
    <row r="98" spans="1:6" x14ac:dyDescent="0.25">
      <c r="A98" s="18">
        <v>2050</v>
      </c>
      <c r="B98" t="s">
        <v>238</v>
      </c>
      <c r="C98" s="18">
        <v>21.45</v>
      </c>
      <c r="D98" s="18" t="s">
        <v>17</v>
      </c>
      <c r="E98" t="s">
        <v>68</v>
      </c>
      <c r="F98">
        <v>21.4642243730353</v>
      </c>
    </row>
    <row r="99" spans="1:6" x14ac:dyDescent="0.25">
      <c r="A99">
        <v>2000</v>
      </c>
      <c r="B99" t="s">
        <v>82</v>
      </c>
      <c r="C99">
        <v>13.58</v>
      </c>
      <c r="D99" t="s">
        <v>9</v>
      </c>
      <c r="E99" t="s">
        <v>68</v>
      </c>
      <c r="F99">
        <v>13.58</v>
      </c>
    </row>
    <row r="100" spans="1:6" x14ac:dyDescent="0.25">
      <c r="A100">
        <v>2001</v>
      </c>
      <c r="B100" t="s">
        <v>82</v>
      </c>
      <c r="C100">
        <v>13.8</v>
      </c>
      <c r="D100" t="s">
        <v>9</v>
      </c>
      <c r="E100" t="s">
        <v>68</v>
      </c>
      <c r="F100">
        <v>13.8</v>
      </c>
    </row>
    <row r="101" spans="1:6" x14ac:dyDescent="0.25">
      <c r="A101">
        <v>2002</v>
      </c>
      <c r="B101" t="s">
        <v>82</v>
      </c>
      <c r="C101">
        <v>13.4</v>
      </c>
      <c r="D101" t="s">
        <v>9</v>
      </c>
      <c r="E101" t="s">
        <v>68</v>
      </c>
      <c r="F101">
        <v>13.4</v>
      </c>
    </row>
    <row r="102" spans="1:6" x14ac:dyDescent="0.25">
      <c r="A102">
        <v>2003</v>
      </c>
      <c r="B102" t="s">
        <v>82</v>
      </c>
      <c r="C102">
        <v>13.05</v>
      </c>
      <c r="D102" t="s">
        <v>9</v>
      </c>
      <c r="E102" t="s">
        <v>68</v>
      </c>
      <c r="F102">
        <v>13.05</v>
      </c>
    </row>
    <row r="103" spans="1:6" x14ac:dyDescent="0.25">
      <c r="A103">
        <v>2004</v>
      </c>
      <c r="B103" t="s">
        <v>82</v>
      </c>
      <c r="C103">
        <v>13.2</v>
      </c>
      <c r="D103" t="s">
        <v>9</v>
      </c>
      <c r="E103" t="s">
        <v>68</v>
      </c>
      <c r="F103">
        <v>13.2</v>
      </c>
    </row>
    <row r="104" spans="1:6" x14ac:dyDescent="0.25">
      <c r="A104">
        <v>2005</v>
      </c>
      <c r="B104" t="s">
        <v>82</v>
      </c>
      <c r="C104">
        <v>13.22</v>
      </c>
      <c r="D104" t="s">
        <v>9</v>
      </c>
      <c r="E104" t="s">
        <v>68</v>
      </c>
      <c r="F104">
        <v>13.2328601866223</v>
      </c>
    </row>
    <row r="105" spans="1:6" x14ac:dyDescent="0.25">
      <c r="A105">
        <v>2006</v>
      </c>
      <c r="B105" t="s">
        <v>82</v>
      </c>
      <c r="C105">
        <v>13.38</v>
      </c>
      <c r="D105" t="s">
        <v>9</v>
      </c>
      <c r="E105" t="s">
        <v>68</v>
      </c>
      <c r="F105">
        <v>13.3879523097925</v>
      </c>
    </row>
    <row r="106" spans="1:6" x14ac:dyDescent="0.25">
      <c r="A106">
        <v>2007</v>
      </c>
      <c r="B106" t="s">
        <v>82</v>
      </c>
      <c r="C106">
        <v>13.09</v>
      </c>
      <c r="D106" t="s">
        <v>9</v>
      </c>
      <c r="E106" t="s">
        <v>68</v>
      </c>
      <c r="F106">
        <v>13.100781733341799</v>
      </c>
    </row>
    <row r="107" spans="1:6" x14ac:dyDescent="0.25">
      <c r="A107">
        <v>2008</v>
      </c>
      <c r="B107" t="s">
        <v>82</v>
      </c>
      <c r="C107">
        <v>12.36</v>
      </c>
      <c r="D107" t="s">
        <v>9</v>
      </c>
      <c r="E107" t="s">
        <v>68</v>
      </c>
      <c r="F107">
        <v>12.368346674241</v>
      </c>
    </row>
    <row r="108" spans="1:6" x14ac:dyDescent="0.25">
      <c r="A108">
        <v>2009</v>
      </c>
      <c r="B108" t="s">
        <v>82</v>
      </c>
      <c r="C108">
        <v>11.48</v>
      </c>
      <c r="D108" t="s">
        <v>9</v>
      </c>
      <c r="E108" t="s">
        <v>68</v>
      </c>
      <c r="F108">
        <v>11.4868230580282</v>
      </c>
    </row>
    <row r="109" spans="1:6" x14ac:dyDescent="0.25">
      <c r="A109">
        <v>2010</v>
      </c>
      <c r="B109" t="s">
        <v>82</v>
      </c>
      <c r="C109">
        <v>10.85</v>
      </c>
      <c r="D109" t="s">
        <v>9</v>
      </c>
      <c r="E109" t="s">
        <v>68</v>
      </c>
      <c r="F109">
        <v>10.8545603566062</v>
      </c>
    </row>
    <row r="110" spans="1:6" x14ac:dyDescent="0.25">
      <c r="A110">
        <v>2011</v>
      </c>
      <c r="B110" t="s">
        <v>82</v>
      </c>
      <c r="C110">
        <v>10.38</v>
      </c>
      <c r="D110" t="s">
        <v>9</v>
      </c>
      <c r="E110" t="s">
        <v>68</v>
      </c>
      <c r="F110">
        <v>10.3876307978176</v>
      </c>
    </row>
    <row r="111" spans="1:6" x14ac:dyDescent="0.25">
      <c r="A111">
        <v>2012</v>
      </c>
      <c r="B111" t="s">
        <v>82</v>
      </c>
      <c r="C111">
        <v>9.8000000000000007</v>
      </c>
      <c r="D111" t="s">
        <v>9</v>
      </c>
      <c r="E111" t="s">
        <v>68</v>
      </c>
      <c r="F111">
        <v>9.8100292014453707</v>
      </c>
    </row>
    <row r="112" spans="1:6" x14ac:dyDescent="0.25">
      <c r="A112">
        <v>2013</v>
      </c>
      <c r="B112" t="s">
        <v>82</v>
      </c>
      <c r="C112">
        <v>9.7100000000000009</v>
      </c>
      <c r="D112" t="s">
        <v>9</v>
      </c>
      <c r="E112" t="s">
        <v>68</v>
      </c>
      <c r="F112">
        <v>9.71225857677201</v>
      </c>
    </row>
    <row r="113" spans="1:6" x14ac:dyDescent="0.25">
      <c r="A113">
        <v>2014</v>
      </c>
      <c r="B113" t="s">
        <v>82</v>
      </c>
      <c r="C113">
        <v>10.01</v>
      </c>
      <c r="D113" t="s">
        <v>9</v>
      </c>
      <c r="E113" t="s">
        <v>68</v>
      </c>
      <c r="F113">
        <v>10.0149956702782</v>
      </c>
    </row>
    <row r="114" spans="1:6" x14ac:dyDescent="0.25">
      <c r="A114">
        <v>2015</v>
      </c>
      <c r="B114" t="s">
        <v>82</v>
      </c>
      <c r="C114">
        <v>10.33</v>
      </c>
      <c r="D114" t="s">
        <v>9</v>
      </c>
      <c r="E114" t="s">
        <v>68</v>
      </c>
      <c r="F114">
        <v>10.338863070475201</v>
      </c>
    </row>
    <row r="115" spans="1:6" x14ac:dyDescent="0.25">
      <c r="A115">
        <v>2016</v>
      </c>
      <c r="B115" t="s">
        <v>82</v>
      </c>
      <c r="C115">
        <v>10.25</v>
      </c>
      <c r="D115" t="s">
        <v>9</v>
      </c>
      <c r="E115" t="s">
        <v>68</v>
      </c>
      <c r="F115">
        <v>10.260258298927001</v>
      </c>
    </row>
    <row r="116" spans="1:6" x14ac:dyDescent="0.25">
      <c r="A116">
        <v>2017</v>
      </c>
      <c r="B116" t="s">
        <v>82</v>
      </c>
      <c r="C116">
        <v>10.49</v>
      </c>
      <c r="D116" t="s">
        <v>9</v>
      </c>
      <c r="E116" t="s">
        <v>68</v>
      </c>
      <c r="F116">
        <v>10.4984755175727</v>
      </c>
    </row>
    <row r="117" spans="1:6" x14ac:dyDescent="0.25">
      <c r="A117">
        <v>2018</v>
      </c>
      <c r="B117" t="s">
        <v>82</v>
      </c>
      <c r="C117">
        <v>10.54</v>
      </c>
      <c r="D117" t="s">
        <v>9</v>
      </c>
      <c r="E117" t="s">
        <v>68</v>
      </c>
      <c r="F117">
        <v>10.5440172576109</v>
      </c>
    </row>
    <row r="118" spans="1:6" x14ac:dyDescent="0.25">
      <c r="A118">
        <v>2019</v>
      </c>
      <c r="B118" t="s">
        <v>82</v>
      </c>
      <c r="C118">
        <v>10.15</v>
      </c>
      <c r="D118" t="s">
        <v>9</v>
      </c>
      <c r="E118" t="s">
        <v>68</v>
      </c>
      <c r="F118">
        <v>10.1556456066339</v>
      </c>
    </row>
    <row r="119" spans="1:6" x14ac:dyDescent="0.25">
      <c r="A119">
        <v>2020</v>
      </c>
      <c r="B119" t="s">
        <v>82</v>
      </c>
      <c r="C119">
        <v>9.7100000000000009</v>
      </c>
      <c r="D119" t="s">
        <v>9</v>
      </c>
      <c r="E119" t="s">
        <v>68</v>
      </c>
      <c r="F119">
        <v>9.7129229610096104</v>
      </c>
    </row>
    <row r="120" spans="1:6" x14ac:dyDescent="0.25">
      <c r="A120">
        <v>2021</v>
      </c>
      <c r="B120" t="s">
        <v>82</v>
      </c>
      <c r="C120">
        <v>10.06</v>
      </c>
      <c r="D120" t="s">
        <v>9</v>
      </c>
      <c r="E120" t="s">
        <v>68</v>
      </c>
      <c r="F120">
        <v>10.0615845183881</v>
      </c>
    </row>
    <row r="121" spans="1:6" x14ac:dyDescent="0.25">
      <c r="A121">
        <v>2022</v>
      </c>
      <c r="B121" t="s">
        <v>82</v>
      </c>
      <c r="C121">
        <v>10.77</v>
      </c>
      <c r="D121" t="s">
        <v>9</v>
      </c>
      <c r="E121" t="s">
        <v>68</v>
      </c>
      <c r="F121">
        <v>10.7759313948893</v>
      </c>
    </row>
    <row r="122" spans="1:6" x14ac:dyDescent="0.25">
      <c r="A122">
        <v>2023</v>
      </c>
      <c r="B122" t="s">
        <v>82</v>
      </c>
      <c r="C122">
        <v>10.64</v>
      </c>
      <c r="D122" t="s">
        <v>9</v>
      </c>
      <c r="E122" t="s">
        <v>68</v>
      </c>
      <c r="F122">
        <v>10.643870894272499</v>
      </c>
    </row>
    <row r="123" spans="1:6" x14ac:dyDescent="0.25">
      <c r="A123">
        <v>2024</v>
      </c>
      <c r="B123" t="s">
        <v>82</v>
      </c>
      <c r="C123">
        <v>10.02</v>
      </c>
      <c r="D123" t="s">
        <v>9</v>
      </c>
      <c r="E123" t="s">
        <v>68</v>
      </c>
      <c r="F123">
        <v>10.0258481904667</v>
      </c>
    </row>
    <row r="124" spans="1:6" x14ac:dyDescent="0.25">
      <c r="A124">
        <v>2025</v>
      </c>
      <c r="B124" t="s">
        <v>82</v>
      </c>
      <c r="C124">
        <v>9.6300000000000008</v>
      </c>
      <c r="D124" t="s">
        <v>9</v>
      </c>
      <c r="E124" t="s">
        <v>68</v>
      </c>
      <c r="F124">
        <v>9.6321299298570295</v>
      </c>
    </row>
    <row r="125" spans="1:6" x14ac:dyDescent="0.25">
      <c r="A125">
        <v>2026</v>
      </c>
      <c r="B125" t="s">
        <v>82</v>
      </c>
      <c r="C125">
        <v>9.26</v>
      </c>
      <c r="D125" t="s">
        <v>9</v>
      </c>
      <c r="E125" t="s">
        <v>68</v>
      </c>
      <c r="F125">
        <v>9.2620170812260803</v>
      </c>
    </row>
    <row r="126" spans="1:6" x14ac:dyDescent="0.25">
      <c r="A126">
        <v>2027</v>
      </c>
      <c r="B126" t="s">
        <v>82</v>
      </c>
      <c r="C126">
        <v>8.81</v>
      </c>
      <c r="D126" t="s">
        <v>9</v>
      </c>
      <c r="E126" t="s">
        <v>68</v>
      </c>
      <c r="F126">
        <v>8.8167843637442207</v>
      </c>
    </row>
    <row r="127" spans="1:6" x14ac:dyDescent="0.25">
      <c r="A127">
        <v>2028</v>
      </c>
      <c r="B127" t="s">
        <v>82</v>
      </c>
      <c r="C127">
        <v>8.4</v>
      </c>
      <c r="D127" t="s">
        <v>9</v>
      </c>
      <c r="E127" t="s">
        <v>68</v>
      </c>
      <c r="F127">
        <v>8.4079242121027509</v>
      </c>
    </row>
    <row r="128" spans="1:6" x14ac:dyDescent="0.25">
      <c r="A128">
        <v>2029</v>
      </c>
      <c r="B128" t="s">
        <v>82</v>
      </c>
      <c r="C128">
        <v>7.87</v>
      </c>
      <c r="D128" t="s">
        <v>9</v>
      </c>
      <c r="E128" t="s">
        <v>68</v>
      </c>
      <c r="F128">
        <v>7.8750445838323504</v>
      </c>
    </row>
    <row r="129" spans="1:6" x14ac:dyDescent="0.25">
      <c r="A129">
        <v>2030</v>
      </c>
      <c r="B129" t="s">
        <v>82</v>
      </c>
      <c r="C129">
        <v>7.44</v>
      </c>
      <c r="D129" t="s">
        <v>9</v>
      </c>
      <c r="E129" t="s">
        <v>68</v>
      </c>
      <c r="F129">
        <v>7.4409504159375599</v>
      </c>
    </row>
    <row r="130" spans="1:6" x14ac:dyDescent="0.25">
      <c r="A130">
        <v>2031</v>
      </c>
      <c r="B130" t="s">
        <v>82</v>
      </c>
      <c r="C130">
        <v>7.05</v>
      </c>
      <c r="D130" t="s">
        <v>9</v>
      </c>
      <c r="E130" t="s">
        <v>68</v>
      </c>
      <c r="F130">
        <v>7.0540797206132497</v>
      </c>
    </row>
    <row r="131" spans="1:6" x14ac:dyDescent="0.25">
      <c r="A131">
        <v>2032</v>
      </c>
      <c r="B131" t="s">
        <v>82</v>
      </c>
      <c r="C131">
        <v>6.71</v>
      </c>
      <c r="D131" t="s">
        <v>9</v>
      </c>
      <c r="E131" t="s">
        <v>68</v>
      </c>
      <c r="F131">
        <v>6.7109701844798799</v>
      </c>
    </row>
    <row r="132" spans="1:6" x14ac:dyDescent="0.25">
      <c r="A132">
        <v>2033</v>
      </c>
      <c r="B132" t="s">
        <v>82</v>
      </c>
      <c r="C132">
        <v>6.4</v>
      </c>
      <c r="D132" t="s">
        <v>9</v>
      </c>
      <c r="E132" t="s">
        <v>68</v>
      </c>
      <c r="F132">
        <v>6.4026647812534199</v>
      </c>
    </row>
    <row r="133" spans="1:6" x14ac:dyDescent="0.25">
      <c r="A133">
        <v>2034</v>
      </c>
      <c r="B133" t="s">
        <v>82</v>
      </c>
      <c r="C133">
        <v>6.12</v>
      </c>
      <c r="D133" t="s">
        <v>9</v>
      </c>
      <c r="E133" t="s">
        <v>68</v>
      </c>
      <c r="F133">
        <v>6.1203268532475601</v>
      </c>
    </row>
    <row r="134" spans="1:6" x14ac:dyDescent="0.25">
      <c r="A134">
        <v>2035</v>
      </c>
      <c r="B134" t="s">
        <v>82</v>
      </c>
      <c r="C134">
        <v>5.85</v>
      </c>
      <c r="D134" t="s">
        <v>9</v>
      </c>
      <c r="E134" t="s">
        <v>68</v>
      </c>
      <c r="F134">
        <v>5.8567402402353004</v>
      </c>
    </row>
    <row r="135" spans="1:6" x14ac:dyDescent="0.25">
      <c r="A135">
        <v>2036</v>
      </c>
      <c r="B135" t="s">
        <v>82</v>
      </c>
      <c r="C135">
        <v>5.61</v>
      </c>
      <c r="D135" t="s">
        <v>9</v>
      </c>
      <c r="E135" t="s">
        <v>68</v>
      </c>
      <c r="F135">
        <v>5.60881433562722</v>
      </c>
    </row>
    <row r="136" spans="1:6" x14ac:dyDescent="0.25">
      <c r="A136">
        <v>2037</v>
      </c>
      <c r="B136" t="s">
        <v>82</v>
      </c>
      <c r="C136">
        <v>5.37</v>
      </c>
      <c r="D136" t="s">
        <v>9</v>
      </c>
      <c r="E136" t="s">
        <v>68</v>
      </c>
      <c r="F136">
        <v>5.3742776150605698</v>
      </c>
    </row>
    <row r="137" spans="1:6" x14ac:dyDescent="0.25">
      <c r="A137">
        <v>2038</v>
      </c>
      <c r="B137" t="s">
        <v>82</v>
      </c>
      <c r="C137">
        <v>5.15</v>
      </c>
      <c r="D137" t="s">
        <v>9</v>
      </c>
      <c r="E137" t="s">
        <v>68</v>
      </c>
      <c r="F137">
        <v>5.1515682561284599</v>
      </c>
    </row>
    <row r="138" spans="1:6" x14ac:dyDescent="0.25">
      <c r="A138">
        <v>2039</v>
      </c>
      <c r="B138" t="s">
        <v>82</v>
      </c>
      <c r="C138">
        <v>4.9400000000000004</v>
      </c>
      <c r="D138" t="s">
        <v>9</v>
      </c>
      <c r="E138" t="s">
        <v>68</v>
      </c>
      <c r="F138">
        <v>4.9396324277657699</v>
      </c>
    </row>
    <row r="139" spans="1:6" x14ac:dyDescent="0.25">
      <c r="A139">
        <v>2040</v>
      </c>
      <c r="B139" t="s">
        <v>82</v>
      </c>
      <c r="C139">
        <v>4.72</v>
      </c>
      <c r="D139" t="s">
        <v>9</v>
      </c>
      <c r="E139" t="s">
        <v>68</v>
      </c>
      <c r="F139">
        <v>4.72740039786233</v>
      </c>
    </row>
    <row r="140" spans="1:6" x14ac:dyDescent="0.25">
      <c r="A140">
        <v>2041</v>
      </c>
      <c r="B140" t="s">
        <v>82</v>
      </c>
      <c r="C140">
        <v>4.4800000000000004</v>
      </c>
      <c r="D140" t="s">
        <v>9</v>
      </c>
      <c r="E140" t="s">
        <v>68</v>
      </c>
      <c r="F140">
        <v>4.4827174171185904</v>
      </c>
    </row>
    <row r="141" spans="1:6" x14ac:dyDescent="0.25">
      <c r="A141">
        <v>2042</v>
      </c>
      <c r="B141" t="s">
        <v>82</v>
      </c>
      <c r="C141">
        <v>4.2300000000000004</v>
      </c>
      <c r="D141" t="s">
        <v>9</v>
      </c>
      <c r="E141" t="s">
        <v>68</v>
      </c>
      <c r="F141">
        <v>4.2360257009060804</v>
      </c>
    </row>
    <row r="142" spans="1:6" x14ac:dyDescent="0.25">
      <c r="A142">
        <v>2043</v>
      </c>
      <c r="B142" t="s">
        <v>82</v>
      </c>
      <c r="C142">
        <v>4.0199999999999996</v>
      </c>
      <c r="D142" t="s">
        <v>9</v>
      </c>
      <c r="E142" t="s">
        <v>68</v>
      </c>
      <c r="F142">
        <v>4.0187564700556502</v>
      </c>
    </row>
    <row r="143" spans="1:6" x14ac:dyDescent="0.25">
      <c r="A143">
        <v>2044</v>
      </c>
      <c r="B143" t="s">
        <v>82</v>
      </c>
      <c r="C143">
        <v>3.81</v>
      </c>
      <c r="D143" t="s">
        <v>9</v>
      </c>
      <c r="E143" t="s">
        <v>68</v>
      </c>
      <c r="F143">
        <v>3.8120115852615299</v>
      </c>
    </row>
    <row r="144" spans="1:6" x14ac:dyDescent="0.25">
      <c r="A144">
        <v>2045</v>
      </c>
      <c r="B144" t="s">
        <v>82</v>
      </c>
      <c r="C144">
        <v>3.61</v>
      </c>
      <c r="D144" t="s">
        <v>9</v>
      </c>
      <c r="E144" t="s">
        <v>68</v>
      </c>
      <c r="F144">
        <v>3.61353897341482</v>
      </c>
    </row>
    <row r="145" spans="1:6" x14ac:dyDescent="0.25">
      <c r="A145">
        <v>2046</v>
      </c>
      <c r="B145" t="s">
        <v>82</v>
      </c>
      <c r="C145">
        <v>3.42</v>
      </c>
      <c r="D145" t="s">
        <v>9</v>
      </c>
      <c r="E145" t="s">
        <v>68</v>
      </c>
      <c r="F145">
        <v>3.4259841125029902</v>
      </c>
    </row>
    <row r="146" spans="1:6" x14ac:dyDescent="0.25">
      <c r="A146">
        <v>2047</v>
      </c>
      <c r="B146" t="s">
        <v>82</v>
      </c>
      <c r="C146">
        <v>3.25</v>
      </c>
      <c r="D146" t="s">
        <v>9</v>
      </c>
      <c r="E146" t="s">
        <v>68</v>
      </c>
      <c r="F146">
        <v>3.2479228942199398</v>
      </c>
    </row>
    <row r="147" spans="1:6" x14ac:dyDescent="0.25">
      <c r="A147">
        <v>2048</v>
      </c>
      <c r="B147" t="s">
        <v>82</v>
      </c>
      <c r="C147">
        <v>3.08</v>
      </c>
      <c r="D147" t="s">
        <v>9</v>
      </c>
      <c r="E147" t="s">
        <v>68</v>
      </c>
      <c r="F147">
        <v>3.0778359804940498</v>
      </c>
    </row>
    <row r="148" spans="1:6" x14ac:dyDescent="0.25">
      <c r="A148">
        <v>2049</v>
      </c>
      <c r="B148" t="s">
        <v>82</v>
      </c>
      <c r="C148">
        <v>2.91</v>
      </c>
      <c r="D148" t="s">
        <v>9</v>
      </c>
      <c r="E148" t="s">
        <v>68</v>
      </c>
      <c r="F148">
        <v>2.91477850128198</v>
      </c>
    </row>
    <row r="149" spans="1:6" x14ac:dyDescent="0.25">
      <c r="A149">
        <v>2050</v>
      </c>
      <c r="B149" t="s">
        <v>82</v>
      </c>
      <c r="C149">
        <v>2.76</v>
      </c>
      <c r="D149" t="s">
        <v>9</v>
      </c>
      <c r="E149" t="s">
        <v>68</v>
      </c>
      <c r="F149">
        <v>2.75768303284468</v>
      </c>
    </row>
    <row r="150" spans="1:6" x14ac:dyDescent="0.25">
      <c r="A150">
        <v>2000</v>
      </c>
      <c r="B150" t="s">
        <v>83</v>
      </c>
      <c r="C150">
        <v>2.04</v>
      </c>
      <c r="D150" t="s">
        <v>9</v>
      </c>
      <c r="E150" t="s">
        <v>68</v>
      </c>
      <c r="F150">
        <v>2.04</v>
      </c>
    </row>
    <row r="151" spans="1:6" x14ac:dyDescent="0.25">
      <c r="A151">
        <v>2001</v>
      </c>
      <c r="B151" t="s">
        <v>83</v>
      </c>
      <c r="C151">
        <v>2.39</v>
      </c>
      <c r="D151" t="s">
        <v>9</v>
      </c>
      <c r="E151" t="s">
        <v>68</v>
      </c>
      <c r="F151">
        <v>2.39</v>
      </c>
    </row>
    <row r="152" spans="1:6" x14ac:dyDescent="0.25">
      <c r="A152">
        <v>2002</v>
      </c>
      <c r="B152" t="s">
        <v>83</v>
      </c>
      <c r="C152">
        <v>2.65</v>
      </c>
      <c r="D152" t="s">
        <v>9</v>
      </c>
      <c r="E152" t="s">
        <v>68</v>
      </c>
      <c r="F152">
        <v>2.65</v>
      </c>
    </row>
    <row r="153" spans="1:6" x14ac:dyDescent="0.25">
      <c r="A153">
        <v>2003</v>
      </c>
      <c r="B153" t="s">
        <v>83</v>
      </c>
      <c r="C153">
        <v>2.44</v>
      </c>
      <c r="D153" t="s">
        <v>9</v>
      </c>
      <c r="E153" t="s">
        <v>68</v>
      </c>
      <c r="F153">
        <v>2.44</v>
      </c>
    </row>
    <row r="154" spans="1:6" x14ac:dyDescent="0.25">
      <c r="A154">
        <v>2004</v>
      </c>
      <c r="B154" t="s">
        <v>83</v>
      </c>
      <c r="C154">
        <v>2.52</v>
      </c>
      <c r="D154" t="s">
        <v>9</v>
      </c>
      <c r="E154" t="s">
        <v>68</v>
      </c>
      <c r="F154">
        <v>2.52</v>
      </c>
    </row>
    <row r="155" spans="1:6" x14ac:dyDescent="0.25">
      <c r="A155">
        <v>2005</v>
      </c>
      <c r="B155" t="s">
        <v>83</v>
      </c>
      <c r="C155">
        <v>2.62</v>
      </c>
      <c r="D155" t="s">
        <v>9</v>
      </c>
      <c r="E155" t="s">
        <v>68</v>
      </c>
      <c r="F155">
        <v>2.6255595561207401</v>
      </c>
    </row>
    <row r="156" spans="1:6" x14ac:dyDescent="0.25">
      <c r="A156">
        <v>2006</v>
      </c>
      <c r="B156" t="s">
        <v>83</v>
      </c>
      <c r="C156">
        <v>2.6</v>
      </c>
      <c r="D156" t="s">
        <v>9</v>
      </c>
      <c r="E156" t="s">
        <v>68</v>
      </c>
      <c r="F156">
        <v>2.6055476692600599</v>
      </c>
    </row>
    <row r="157" spans="1:6" x14ac:dyDescent="0.25">
      <c r="A157">
        <v>2007</v>
      </c>
      <c r="B157" t="s">
        <v>83</v>
      </c>
      <c r="C157">
        <v>2.62</v>
      </c>
      <c r="D157" t="s">
        <v>9</v>
      </c>
      <c r="E157" t="s">
        <v>68</v>
      </c>
      <c r="F157">
        <v>2.6155536126904</v>
      </c>
    </row>
    <row r="158" spans="1:6" x14ac:dyDescent="0.25">
      <c r="A158">
        <v>2008</v>
      </c>
      <c r="B158" t="s">
        <v>83</v>
      </c>
      <c r="C158">
        <v>2.68</v>
      </c>
      <c r="D158" t="s">
        <v>9</v>
      </c>
      <c r="E158" t="s">
        <v>68</v>
      </c>
      <c r="F158">
        <v>2.67558927327243</v>
      </c>
    </row>
    <row r="159" spans="1:6" x14ac:dyDescent="0.25">
      <c r="A159">
        <v>2009</v>
      </c>
      <c r="B159" t="s">
        <v>83</v>
      </c>
      <c r="C159">
        <v>2.67</v>
      </c>
      <c r="D159" t="s">
        <v>9</v>
      </c>
      <c r="E159" t="s">
        <v>68</v>
      </c>
      <c r="F159">
        <v>2.6745886789294002</v>
      </c>
    </row>
    <row r="160" spans="1:6" x14ac:dyDescent="0.25">
      <c r="A160">
        <v>2010</v>
      </c>
      <c r="B160" t="s">
        <v>83</v>
      </c>
      <c r="C160">
        <v>2.88</v>
      </c>
      <c r="D160" t="s">
        <v>9</v>
      </c>
      <c r="E160" t="s">
        <v>68</v>
      </c>
      <c r="F160">
        <v>2.8853071716068599</v>
      </c>
    </row>
    <row r="161" spans="1:6" x14ac:dyDescent="0.25">
      <c r="A161">
        <v>2011</v>
      </c>
      <c r="B161" t="s">
        <v>83</v>
      </c>
      <c r="C161">
        <v>3.44</v>
      </c>
      <c r="D161" t="s">
        <v>9</v>
      </c>
      <c r="E161" t="s">
        <v>68</v>
      </c>
      <c r="F161">
        <v>3.4418180987324698</v>
      </c>
    </row>
    <row r="162" spans="1:6" x14ac:dyDescent="0.25">
      <c r="A162">
        <v>2012</v>
      </c>
      <c r="B162" t="s">
        <v>83</v>
      </c>
      <c r="C162">
        <v>3.45</v>
      </c>
      <c r="D162" t="s">
        <v>9</v>
      </c>
      <c r="E162" t="s">
        <v>68</v>
      </c>
      <c r="F162">
        <v>3.4492876702832702</v>
      </c>
    </row>
    <row r="163" spans="1:6" x14ac:dyDescent="0.25">
      <c r="A163">
        <v>2013</v>
      </c>
      <c r="B163" t="s">
        <v>83</v>
      </c>
      <c r="C163">
        <v>3.74</v>
      </c>
      <c r="D163" t="s">
        <v>9</v>
      </c>
      <c r="E163" t="s">
        <v>68</v>
      </c>
      <c r="F163">
        <v>3.7424602110407599</v>
      </c>
    </row>
    <row r="164" spans="1:6" x14ac:dyDescent="0.25">
      <c r="A164">
        <v>2014</v>
      </c>
      <c r="B164" t="s">
        <v>83</v>
      </c>
      <c r="C164">
        <v>3.99</v>
      </c>
      <c r="D164" t="s">
        <v>9</v>
      </c>
      <c r="E164" t="s">
        <v>68</v>
      </c>
      <c r="F164">
        <v>3.9915466612012902</v>
      </c>
    </row>
    <row r="165" spans="1:6" x14ac:dyDescent="0.25">
      <c r="A165">
        <v>2015</v>
      </c>
      <c r="B165" t="s">
        <v>83</v>
      </c>
      <c r="C165">
        <v>4.1900000000000004</v>
      </c>
      <c r="D165" t="s">
        <v>9</v>
      </c>
      <c r="E165" t="s">
        <v>68</v>
      </c>
      <c r="F165">
        <v>4.1953651199275903</v>
      </c>
    </row>
    <row r="166" spans="1:6" x14ac:dyDescent="0.25">
      <c r="A166">
        <v>2016</v>
      </c>
      <c r="B166" t="s">
        <v>83</v>
      </c>
      <c r="C166">
        <v>4.45</v>
      </c>
      <c r="D166" t="s">
        <v>9</v>
      </c>
      <c r="E166" t="s">
        <v>68</v>
      </c>
      <c r="F166">
        <v>4.4572542290395099</v>
      </c>
    </row>
    <row r="167" spans="1:6" x14ac:dyDescent="0.25">
      <c r="A167">
        <v>2017</v>
      </c>
      <c r="B167" t="s">
        <v>83</v>
      </c>
      <c r="C167">
        <v>4.5</v>
      </c>
      <c r="D167" t="s">
        <v>9</v>
      </c>
      <c r="E167" t="s">
        <v>68</v>
      </c>
      <c r="F167">
        <v>4.5013693225639102</v>
      </c>
    </row>
    <row r="168" spans="1:6" x14ac:dyDescent="0.25">
      <c r="A168">
        <v>2018</v>
      </c>
      <c r="B168" t="s">
        <v>83</v>
      </c>
      <c r="C168">
        <v>5.14</v>
      </c>
      <c r="D168" t="s">
        <v>9</v>
      </c>
      <c r="E168" t="s">
        <v>68</v>
      </c>
      <c r="F168">
        <v>5.1441809116196904</v>
      </c>
    </row>
    <row r="169" spans="1:6" x14ac:dyDescent="0.25">
      <c r="A169">
        <v>2019</v>
      </c>
      <c r="B169" t="s">
        <v>83</v>
      </c>
      <c r="C169">
        <v>5.15</v>
      </c>
      <c r="D169" t="s">
        <v>9</v>
      </c>
      <c r="E169" t="s">
        <v>68</v>
      </c>
      <c r="F169">
        <v>5.1488445879968197</v>
      </c>
    </row>
    <row r="170" spans="1:6" x14ac:dyDescent="0.25">
      <c r="A170">
        <v>2020</v>
      </c>
      <c r="B170" t="s">
        <v>83</v>
      </c>
      <c r="C170">
        <v>5.35</v>
      </c>
      <c r="D170" t="s">
        <v>9</v>
      </c>
      <c r="E170" t="s">
        <v>68</v>
      </c>
      <c r="F170">
        <v>5.3531768336073897</v>
      </c>
    </row>
    <row r="171" spans="1:6" x14ac:dyDescent="0.25">
      <c r="A171">
        <v>2021</v>
      </c>
      <c r="B171" t="s">
        <v>83</v>
      </c>
      <c r="C171">
        <v>5.72</v>
      </c>
      <c r="D171" t="s">
        <v>9</v>
      </c>
      <c r="E171" t="s">
        <v>68</v>
      </c>
      <c r="F171">
        <v>5.7250010804917997</v>
      </c>
    </row>
    <row r="172" spans="1:6" x14ac:dyDescent="0.25">
      <c r="A172">
        <v>2022</v>
      </c>
      <c r="B172" t="s">
        <v>83</v>
      </c>
      <c r="C172">
        <v>6.2</v>
      </c>
      <c r="D172" t="s">
        <v>9</v>
      </c>
      <c r="E172" t="s">
        <v>68</v>
      </c>
      <c r="F172">
        <v>6.1999133115078999</v>
      </c>
    </row>
    <row r="173" spans="1:6" x14ac:dyDescent="0.25">
      <c r="A173">
        <v>2023</v>
      </c>
      <c r="B173" t="s">
        <v>83</v>
      </c>
      <c r="C173">
        <v>6.41</v>
      </c>
      <c r="D173" t="s">
        <v>9</v>
      </c>
      <c r="E173" t="s">
        <v>68</v>
      </c>
      <c r="F173">
        <v>6.4124243474381304</v>
      </c>
    </row>
    <row r="174" spans="1:6" x14ac:dyDescent="0.25">
      <c r="A174">
        <v>2024</v>
      </c>
      <c r="B174" t="s">
        <v>83</v>
      </c>
      <c r="C174">
        <v>6.27</v>
      </c>
      <c r="D174" t="s">
        <v>9</v>
      </c>
      <c r="E174" t="s">
        <v>68</v>
      </c>
      <c r="F174">
        <v>6.2735424108566198</v>
      </c>
    </row>
    <row r="175" spans="1:6" x14ac:dyDescent="0.25">
      <c r="A175">
        <v>2025</v>
      </c>
      <c r="B175" t="s">
        <v>83</v>
      </c>
      <c r="C175">
        <v>6.77</v>
      </c>
      <c r="D175" t="s">
        <v>9</v>
      </c>
      <c r="E175" t="s">
        <v>68</v>
      </c>
      <c r="F175">
        <v>6.7724207893246504</v>
      </c>
    </row>
    <row r="176" spans="1:6" x14ac:dyDescent="0.25">
      <c r="A176">
        <v>2026</v>
      </c>
      <c r="B176" t="s">
        <v>83</v>
      </c>
      <c r="C176">
        <v>7.3</v>
      </c>
      <c r="D176" t="s">
        <v>9</v>
      </c>
      <c r="E176" t="s">
        <v>68</v>
      </c>
      <c r="F176">
        <v>7.3065367731778998</v>
      </c>
    </row>
    <row r="177" spans="1:6" x14ac:dyDescent="0.25">
      <c r="A177">
        <v>2027</v>
      </c>
      <c r="B177" t="s">
        <v>83</v>
      </c>
      <c r="C177">
        <v>7.15</v>
      </c>
      <c r="D177" t="s">
        <v>9</v>
      </c>
      <c r="E177" t="s">
        <v>68</v>
      </c>
      <c r="F177">
        <v>7.1546887276573399</v>
      </c>
    </row>
    <row r="178" spans="1:6" x14ac:dyDescent="0.25">
      <c r="A178">
        <v>2028</v>
      </c>
      <c r="B178" t="s">
        <v>83</v>
      </c>
      <c r="C178">
        <v>6.93</v>
      </c>
      <c r="D178" t="s">
        <v>9</v>
      </c>
      <c r="E178" t="s">
        <v>68</v>
      </c>
      <c r="F178">
        <v>6.9389775254603503</v>
      </c>
    </row>
    <row r="179" spans="1:6" x14ac:dyDescent="0.25">
      <c r="A179">
        <v>2029</v>
      </c>
      <c r="B179" t="s">
        <v>83</v>
      </c>
      <c r="C179">
        <v>6.75</v>
      </c>
      <c r="D179" t="s">
        <v>9</v>
      </c>
      <c r="E179" t="s">
        <v>68</v>
      </c>
      <c r="F179">
        <v>6.7502776885442204</v>
      </c>
    </row>
    <row r="180" spans="1:6" x14ac:dyDescent="0.25">
      <c r="A180">
        <v>2030</v>
      </c>
      <c r="B180" t="s">
        <v>83</v>
      </c>
      <c r="C180">
        <v>6.5</v>
      </c>
      <c r="D180" t="s">
        <v>9</v>
      </c>
      <c r="E180" t="s">
        <v>68</v>
      </c>
      <c r="F180">
        <v>6.5064120935194296</v>
      </c>
    </row>
    <row r="181" spans="1:6" x14ac:dyDescent="0.25">
      <c r="A181">
        <v>2031</v>
      </c>
      <c r="B181" t="s">
        <v>83</v>
      </c>
      <c r="C181">
        <v>6.27</v>
      </c>
      <c r="D181" t="s">
        <v>9</v>
      </c>
      <c r="E181" t="s">
        <v>68</v>
      </c>
      <c r="F181">
        <v>6.27296255022521</v>
      </c>
    </row>
    <row r="182" spans="1:6" x14ac:dyDescent="0.25">
      <c r="A182">
        <v>2032</v>
      </c>
      <c r="B182" t="s">
        <v>83</v>
      </c>
      <c r="C182">
        <v>6.03</v>
      </c>
      <c r="D182" t="s">
        <v>9</v>
      </c>
      <c r="E182" t="s">
        <v>68</v>
      </c>
      <c r="F182">
        <v>6.0338173240523103</v>
      </c>
    </row>
    <row r="183" spans="1:6" x14ac:dyDescent="0.25">
      <c r="A183">
        <v>2033</v>
      </c>
      <c r="B183" t="s">
        <v>83</v>
      </c>
      <c r="C183">
        <v>5.82</v>
      </c>
      <c r="D183" t="s">
        <v>9</v>
      </c>
      <c r="E183" t="s">
        <v>68</v>
      </c>
      <c r="F183">
        <v>5.8196323855406904</v>
      </c>
    </row>
    <row r="184" spans="1:6" x14ac:dyDescent="0.25">
      <c r="A184">
        <v>2034</v>
      </c>
      <c r="B184" t="s">
        <v>83</v>
      </c>
      <c r="C184">
        <v>5.63</v>
      </c>
      <c r="D184" t="s">
        <v>9</v>
      </c>
      <c r="E184" t="s">
        <v>68</v>
      </c>
      <c r="F184">
        <v>5.6377605198712004</v>
      </c>
    </row>
    <row r="185" spans="1:6" x14ac:dyDescent="0.25">
      <c r="A185">
        <v>2035</v>
      </c>
      <c r="B185" t="s">
        <v>83</v>
      </c>
      <c r="C185">
        <v>5.47</v>
      </c>
      <c r="D185" t="s">
        <v>9</v>
      </c>
      <c r="E185" t="s">
        <v>68</v>
      </c>
      <c r="F185">
        <v>5.4722386492352602</v>
      </c>
    </row>
    <row r="186" spans="1:6" x14ac:dyDescent="0.25">
      <c r="A186">
        <v>2036</v>
      </c>
      <c r="B186" t="s">
        <v>83</v>
      </c>
      <c r="C186">
        <v>5.31</v>
      </c>
      <c r="D186" t="s">
        <v>9</v>
      </c>
      <c r="E186" t="s">
        <v>68</v>
      </c>
      <c r="F186">
        <v>5.3178776480441599</v>
      </c>
    </row>
    <row r="187" spans="1:6" x14ac:dyDescent="0.25">
      <c r="A187">
        <v>2037</v>
      </c>
      <c r="B187" t="s">
        <v>83</v>
      </c>
      <c r="C187">
        <v>5.17</v>
      </c>
      <c r="D187" t="s">
        <v>9</v>
      </c>
      <c r="E187" t="s">
        <v>68</v>
      </c>
      <c r="F187">
        <v>5.1714219635321204</v>
      </c>
    </row>
    <row r="188" spans="1:6" x14ac:dyDescent="0.25">
      <c r="A188">
        <v>2038</v>
      </c>
      <c r="B188" t="s">
        <v>83</v>
      </c>
      <c r="C188">
        <v>5.03</v>
      </c>
      <c r="D188" t="s">
        <v>9</v>
      </c>
      <c r="E188" t="s">
        <v>68</v>
      </c>
      <c r="F188">
        <v>5.0309725839051103</v>
      </c>
    </row>
    <row r="189" spans="1:6" x14ac:dyDescent="0.25">
      <c r="A189">
        <v>2039</v>
      </c>
      <c r="B189" t="s">
        <v>83</v>
      </c>
      <c r="C189">
        <v>4.8899999999999997</v>
      </c>
      <c r="D189" t="s">
        <v>9</v>
      </c>
      <c r="E189" t="s">
        <v>68</v>
      </c>
      <c r="F189">
        <v>4.8956086652910997</v>
      </c>
    </row>
    <row r="190" spans="1:6" x14ac:dyDescent="0.25">
      <c r="A190">
        <v>2040</v>
      </c>
      <c r="B190" t="s">
        <v>83</v>
      </c>
      <c r="C190">
        <v>4.76</v>
      </c>
      <c r="D190" t="s">
        <v>9</v>
      </c>
      <c r="E190" t="s">
        <v>68</v>
      </c>
      <c r="F190">
        <v>4.7646173760752104</v>
      </c>
    </row>
    <row r="191" spans="1:6" x14ac:dyDescent="0.25">
      <c r="A191">
        <v>2041</v>
      </c>
      <c r="B191" t="s">
        <v>83</v>
      </c>
      <c r="C191">
        <v>4.55</v>
      </c>
      <c r="D191" t="s">
        <v>9</v>
      </c>
      <c r="E191" t="s">
        <v>68</v>
      </c>
      <c r="F191">
        <v>4.5561862284578396</v>
      </c>
    </row>
    <row r="192" spans="1:6" x14ac:dyDescent="0.25">
      <c r="A192">
        <v>2042</v>
      </c>
      <c r="B192" t="s">
        <v>83</v>
      </c>
      <c r="C192">
        <v>4.28</v>
      </c>
      <c r="D192" t="s">
        <v>9</v>
      </c>
      <c r="E192" t="s">
        <v>68</v>
      </c>
      <c r="F192">
        <v>4.2784184789923403</v>
      </c>
    </row>
    <row r="193" spans="1:6" x14ac:dyDescent="0.25">
      <c r="A193">
        <v>2043</v>
      </c>
      <c r="B193" t="s">
        <v>83</v>
      </c>
      <c r="C193">
        <v>4</v>
      </c>
      <c r="D193" t="s">
        <v>9</v>
      </c>
      <c r="E193" t="s">
        <v>68</v>
      </c>
      <c r="F193">
        <v>4.0064351303030499</v>
      </c>
    </row>
    <row r="194" spans="1:6" x14ac:dyDescent="0.25">
      <c r="A194">
        <v>2044</v>
      </c>
      <c r="B194" t="s">
        <v>83</v>
      </c>
      <c r="C194">
        <v>3.75</v>
      </c>
      <c r="D194" t="s">
        <v>9</v>
      </c>
      <c r="E194" t="s">
        <v>68</v>
      </c>
      <c r="F194">
        <v>3.7545261191695301</v>
      </c>
    </row>
    <row r="195" spans="1:6" x14ac:dyDescent="0.25">
      <c r="A195">
        <v>2045</v>
      </c>
      <c r="B195" t="s">
        <v>83</v>
      </c>
      <c r="C195">
        <v>3.53</v>
      </c>
      <c r="D195" t="s">
        <v>9</v>
      </c>
      <c r="E195" t="s">
        <v>68</v>
      </c>
      <c r="F195">
        <v>3.5290169997076601</v>
      </c>
    </row>
    <row r="196" spans="1:6" x14ac:dyDescent="0.25">
      <c r="A196">
        <v>2046</v>
      </c>
      <c r="B196" t="s">
        <v>83</v>
      </c>
      <c r="C196">
        <v>3.32</v>
      </c>
      <c r="D196" t="s">
        <v>9</v>
      </c>
      <c r="E196" t="s">
        <v>68</v>
      </c>
      <c r="F196">
        <v>3.3224668151635401</v>
      </c>
    </row>
    <row r="197" spans="1:6" x14ac:dyDescent="0.25">
      <c r="A197">
        <v>2047</v>
      </c>
      <c r="B197" t="s">
        <v>83</v>
      </c>
      <c r="C197">
        <v>3.13</v>
      </c>
      <c r="D197" t="s">
        <v>9</v>
      </c>
      <c r="E197" t="s">
        <v>68</v>
      </c>
      <c r="F197">
        <v>3.1312174931787702</v>
      </c>
    </row>
    <row r="198" spans="1:6" x14ac:dyDescent="0.25">
      <c r="A198">
        <v>2048</v>
      </c>
      <c r="B198" t="s">
        <v>83</v>
      </c>
      <c r="C198">
        <v>2.95</v>
      </c>
      <c r="D198" t="s">
        <v>9</v>
      </c>
      <c r="E198" t="s">
        <v>68</v>
      </c>
      <c r="F198">
        <v>2.9522035674970599</v>
      </c>
    </row>
    <row r="199" spans="1:6" x14ac:dyDescent="0.25">
      <c r="A199">
        <v>2049</v>
      </c>
      <c r="B199" t="s">
        <v>83</v>
      </c>
      <c r="C199">
        <v>2.78</v>
      </c>
      <c r="D199" t="s">
        <v>9</v>
      </c>
      <c r="E199" t="s">
        <v>68</v>
      </c>
      <c r="F199">
        <v>2.7827683573766002</v>
      </c>
    </row>
    <row r="200" spans="1:6" x14ac:dyDescent="0.25">
      <c r="A200">
        <v>2050</v>
      </c>
      <c r="B200" t="s">
        <v>83</v>
      </c>
      <c r="C200">
        <v>2.62</v>
      </c>
      <c r="D200" t="s">
        <v>9</v>
      </c>
      <c r="E200" t="s">
        <v>68</v>
      </c>
      <c r="F200">
        <v>2.62078200680422</v>
      </c>
    </row>
    <row r="201" spans="1:6" x14ac:dyDescent="0.25">
      <c r="A201">
        <v>2000</v>
      </c>
      <c r="B201" t="s">
        <v>76</v>
      </c>
      <c r="C201">
        <v>0.33</v>
      </c>
      <c r="D201" t="s">
        <v>9</v>
      </c>
      <c r="E201" t="s">
        <v>68</v>
      </c>
      <c r="F201">
        <v>0.33</v>
      </c>
    </row>
    <row r="202" spans="1:6" x14ac:dyDescent="0.25">
      <c r="A202">
        <v>2001</v>
      </c>
      <c r="B202" t="s">
        <v>76</v>
      </c>
      <c r="C202">
        <v>0.49</v>
      </c>
      <c r="D202" t="s">
        <v>9</v>
      </c>
      <c r="E202" t="s">
        <v>68</v>
      </c>
      <c r="F202">
        <v>0.49</v>
      </c>
    </row>
    <row r="203" spans="1:6" x14ac:dyDescent="0.25">
      <c r="A203">
        <v>2002</v>
      </c>
      <c r="B203" t="s">
        <v>76</v>
      </c>
      <c r="C203">
        <v>0.5</v>
      </c>
      <c r="D203" t="s">
        <v>9</v>
      </c>
      <c r="E203" t="s">
        <v>68</v>
      </c>
      <c r="F203">
        <v>0.5</v>
      </c>
    </row>
    <row r="204" spans="1:6" x14ac:dyDescent="0.25">
      <c r="A204">
        <v>2003</v>
      </c>
      <c r="B204" t="s">
        <v>76</v>
      </c>
      <c r="C204">
        <v>0.43</v>
      </c>
      <c r="D204" t="s">
        <v>9</v>
      </c>
      <c r="E204" t="s">
        <v>68</v>
      </c>
      <c r="F204">
        <v>0.43</v>
      </c>
    </row>
    <row r="205" spans="1:6" x14ac:dyDescent="0.25">
      <c r="A205">
        <v>2004</v>
      </c>
      <c r="B205" t="s">
        <v>76</v>
      </c>
      <c r="C205">
        <v>0.4</v>
      </c>
      <c r="D205" t="s">
        <v>9</v>
      </c>
      <c r="E205" t="s">
        <v>68</v>
      </c>
      <c r="F205">
        <v>0.4</v>
      </c>
    </row>
    <row r="206" spans="1:6" x14ac:dyDescent="0.25">
      <c r="A206">
        <v>2005</v>
      </c>
      <c r="B206" t="s">
        <v>76</v>
      </c>
      <c r="C206">
        <v>0.39</v>
      </c>
      <c r="D206" t="s">
        <v>9</v>
      </c>
      <c r="E206" t="s">
        <v>68</v>
      </c>
      <c r="F206">
        <v>0.38723001075408803</v>
      </c>
    </row>
    <row r="207" spans="1:6" x14ac:dyDescent="0.25">
      <c r="A207">
        <v>2006</v>
      </c>
      <c r="B207" t="s">
        <v>76</v>
      </c>
      <c r="C207">
        <v>0.35</v>
      </c>
      <c r="D207" t="s">
        <v>9</v>
      </c>
      <c r="E207" t="s">
        <v>68</v>
      </c>
      <c r="F207">
        <v>0.34920742571880298</v>
      </c>
    </row>
    <row r="208" spans="1:6" x14ac:dyDescent="0.25">
      <c r="A208">
        <v>2007</v>
      </c>
      <c r="B208" t="s">
        <v>76</v>
      </c>
      <c r="C208">
        <v>0.4</v>
      </c>
      <c r="D208" t="s">
        <v>9</v>
      </c>
      <c r="E208" t="s">
        <v>68</v>
      </c>
      <c r="F208">
        <v>0.39723595418442598</v>
      </c>
    </row>
    <row r="209" spans="1:6" x14ac:dyDescent="0.25">
      <c r="A209">
        <v>2008</v>
      </c>
      <c r="B209" t="s">
        <v>76</v>
      </c>
      <c r="C209">
        <v>0.41</v>
      </c>
      <c r="D209" t="s">
        <v>9</v>
      </c>
      <c r="E209" t="s">
        <v>68</v>
      </c>
      <c r="F209">
        <v>0.41424605801600101</v>
      </c>
    </row>
    <row r="210" spans="1:6" x14ac:dyDescent="0.25">
      <c r="A210">
        <v>2009</v>
      </c>
      <c r="B210" t="s">
        <v>76</v>
      </c>
      <c r="C210">
        <v>0.33</v>
      </c>
      <c r="D210" t="s">
        <v>9</v>
      </c>
      <c r="E210" t="s">
        <v>68</v>
      </c>
      <c r="F210">
        <v>0.32519316148599098</v>
      </c>
    </row>
    <row r="211" spans="1:6" x14ac:dyDescent="0.25">
      <c r="A211">
        <v>2010</v>
      </c>
      <c r="B211" t="s">
        <v>76</v>
      </c>
      <c r="C211">
        <v>0.3</v>
      </c>
      <c r="D211" t="s">
        <v>9</v>
      </c>
      <c r="E211" t="s">
        <v>68</v>
      </c>
      <c r="F211">
        <v>0.29554517347759401</v>
      </c>
    </row>
    <row r="212" spans="1:6" x14ac:dyDescent="0.25">
      <c r="A212">
        <v>2011</v>
      </c>
      <c r="B212" t="s">
        <v>76</v>
      </c>
      <c r="C212">
        <v>0.25</v>
      </c>
      <c r="D212" t="s">
        <v>9</v>
      </c>
      <c r="E212" t="s">
        <v>68</v>
      </c>
      <c r="F212">
        <v>0.25343884533974298</v>
      </c>
    </row>
    <row r="213" spans="1:6" x14ac:dyDescent="0.25">
      <c r="A213">
        <v>2012</v>
      </c>
      <c r="B213" t="s">
        <v>76</v>
      </c>
      <c r="C213">
        <v>0.19</v>
      </c>
      <c r="D213" t="s">
        <v>9</v>
      </c>
      <c r="E213" t="s">
        <v>68</v>
      </c>
      <c r="F213">
        <v>0.19163438450805401</v>
      </c>
    </row>
    <row r="214" spans="1:6" x14ac:dyDescent="0.25">
      <c r="A214">
        <v>2013</v>
      </c>
      <c r="B214" t="s">
        <v>76</v>
      </c>
      <c r="C214">
        <v>0.17</v>
      </c>
      <c r="D214" t="s">
        <v>9</v>
      </c>
      <c r="E214" t="s">
        <v>68</v>
      </c>
      <c r="F214">
        <v>0.171553770724272</v>
      </c>
    </row>
    <row r="215" spans="1:6" x14ac:dyDescent="0.25">
      <c r="A215">
        <v>2014</v>
      </c>
      <c r="B215" t="s">
        <v>76</v>
      </c>
      <c r="C215">
        <v>0.32</v>
      </c>
      <c r="D215" t="s">
        <v>9</v>
      </c>
      <c r="E215" t="s">
        <v>68</v>
      </c>
      <c r="F215">
        <v>0.32217635063051098</v>
      </c>
    </row>
    <row r="216" spans="1:6" x14ac:dyDescent="0.25">
      <c r="A216">
        <v>2015</v>
      </c>
      <c r="B216" t="s">
        <v>76</v>
      </c>
      <c r="C216">
        <v>0.19</v>
      </c>
      <c r="D216" t="s">
        <v>9</v>
      </c>
      <c r="E216" t="s">
        <v>68</v>
      </c>
      <c r="F216">
        <v>0.19368054210520499</v>
      </c>
    </row>
    <row r="217" spans="1:6" x14ac:dyDescent="0.25">
      <c r="A217">
        <v>2016</v>
      </c>
      <c r="B217" t="s">
        <v>76</v>
      </c>
      <c r="C217">
        <v>0.17</v>
      </c>
      <c r="D217" t="s">
        <v>9</v>
      </c>
      <c r="E217" t="s">
        <v>68</v>
      </c>
      <c r="F217">
        <v>0.17059445409979099</v>
      </c>
    </row>
    <row r="218" spans="1:6" x14ac:dyDescent="0.25">
      <c r="A218">
        <v>2017</v>
      </c>
      <c r="B218" t="s">
        <v>76</v>
      </c>
      <c r="C218">
        <v>0.12</v>
      </c>
      <c r="D218" t="s">
        <v>9</v>
      </c>
      <c r="E218" t="s">
        <v>68</v>
      </c>
      <c r="F218">
        <v>0.124072570266012</v>
      </c>
    </row>
    <row r="219" spans="1:6" x14ac:dyDescent="0.25">
      <c r="A219">
        <v>2018</v>
      </c>
      <c r="B219" t="s">
        <v>76</v>
      </c>
      <c r="C219">
        <v>7.0000000000000007E-2</v>
      </c>
      <c r="D219" t="s">
        <v>9</v>
      </c>
      <c r="E219" t="s">
        <v>68</v>
      </c>
      <c r="F219">
        <v>7.0404964044592802E-2</v>
      </c>
    </row>
    <row r="220" spans="1:6" x14ac:dyDescent="0.25">
      <c r="A220">
        <v>2019</v>
      </c>
      <c r="B220" t="s">
        <v>76</v>
      </c>
      <c r="C220">
        <v>0</v>
      </c>
      <c r="D220" t="s">
        <v>9</v>
      </c>
      <c r="E220" t="s">
        <v>68</v>
      </c>
      <c r="F220">
        <v>0</v>
      </c>
    </row>
    <row r="221" spans="1:6" x14ac:dyDescent="0.25">
      <c r="A221">
        <v>2020</v>
      </c>
      <c r="B221" t="s">
        <v>76</v>
      </c>
      <c r="C221">
        <v>0</v>
      </c>
      <c r="D221" t="s">
        <v>9</v>
      </c>
      <c r="E221" t="s">
        <v>68</v>
      </c>
      <c r="F221">
        <v>0</v>
      </c>
    </row>
    <row r="222" spans="1:6" x14ac:dyDescent="0.25">
      <c r="A222">
        <v>2021</v>
      </c>
      <c r="B222" t="s">
        <v>76</v>
      </c>
      <c r="C222">
        <v>0</v>
      </c>
      <c r="D222" t="s">
        <v>9</v>
      </c>
      <c r="E222" t="s">
        <v>68</v>
      </c>
      <c r="F222">
        <v>0</v>
      </c>
    </row>
    <row r="223" spans="1:6" x14ac:dyDescent="0.25">
      <c r="A223">
        <v>2022</v>
      </c>
      <c r="B223" t="s">
        <v>76</v>
      </c>
      <c r="C223">
        <v>0</v>
      </c>
      <c r="D223" t="s">
        <v>9</v>
      </c>
      <c r="E223" t="s">
        <v>68</v>
      </c>
      <c r="F223">
        <v>0</v>
      </c>
    </row>
    <row r="224" spans="1:6" x14ac:dyDescent="0.25">
      <c r="A224">
        <v>2023</v>
      </c>
      <c r="B224" t="s">
        <v>76</v>
      </c>
      <c r="C224">
        <v>0</v>
      </c>
      <c r="D224" t="s">
        <v>9</v>
      </c>
      <c r="E224" t="s">
        <v>68</v>
      </c>
      <c r="F224">
        <v>0</v>
      </c>
    </row>
    <row r="225" spans="1:6" x14ac:dyDescent="0.25">
      <c r="A225">
        <v>2024</v>
      </c>
      <c r="B225" t="s">
        <v>76</v>
      </c>
      <c r="C225">
        <v>0</v>
      </c>
      <c r="D225" t="s">
        <v>9</v>
      </c>
      <c r="E225" t="s">
        <v>68</v>
      </c>
      <c r="F225">
        <v>0</v>
      </c>
    </row>
    <row r="226" spans="1:6" x14ac:dyDescent="0.25">
      <c r="A226">
        <v>2025</v>
      </c>
      <c r="B226" t="s">
        <v>76</v>
      </c>
      <c r="C226">
        <v>0</v>
      </c>
      <c r="D226" t="s">
        <v>9</v>
      </c>
      <c r="E226" t="s">
        <v>68</v>
      </c>
      <c r="F226">
        <v>0</v>
      </c>
    </row>
    <row r="227" spans="1:6" x14ac:dyDescent="0.25">
      <c r="A227">
        <v>2026</v>
      </c>
      <c r="B227" t="s">
        <v>76</v>
      </c>
      <c r="C227">
        <v>0</v>
      </c>
      <c r="D227" t="s">
        <v>9</v>
      </c>
      <c r="E227" t="s">
        <v>68</v>
      </c>
      <c r="F227">
        <v>0</v>
      </c>
    </row>
    <row r="228" spans="1:6" x14ac:dyDescent="0.25">
      <c r="A228">
        <v>2027</v>
      </c>
      <c r="B228" t="s">
        <v>76</v>
      </c>
      <c r="C228">
        <v>0</v>
      </c>
      <c r="D228" t="s">
        <v>9</v>
      </c>
      <c r="E228" t="s">
        <v>68</v>
      </c>
      <c r="F228">
        <v>0</v>
      </c>
    </row>
    <row r="229" spans="1:6" x14ac:dyDescent="0.25">
      <c r="A229">
        <v>2028</v>
      </c>
      <c r="B229" t="s">
        <v>76</v>
      </c>
      <c r="C229">
        <v>0</v>
      </c>
      <c r="D229" t="s">
        <v>9</v>
      </c>
      <c r="E229" t="s">
        <v>68</v>
      </c>
      <c r="F229">
        <v>0</v>
      </c>
    </row>
    <row r="230" spans="1:6" x14ac:dyDescent="0.25">
      <c r="A230">
        <v>2029</v>
      </c>
      <c r="B230" t="s">
        <v>76</v>
      </c>
      <c r="C230">
        <v>0</v>
      </c>
      <c r="D230" t="s">
        <v>9</v>
      </c>
      <c r="E230" t="s">
        <v>68</v>
      </c>
      <c r="F230">
        <v>0</v>
      </c>
    </row>
    <row r="231" spans="1:6" x14ac:dyDescent="0.25">
      <c r="A231">
        <v>2030</v>
      </c>
      <c r="B231" t="s">
        <v>76</v>
      </c>
      <c r="C231">
        <v>0</v>
      </c>
      <c r="D231" t="s">
        <v>9</v>
      </c>
      <c r="E231" t="s">
        <v>68</v>
      </c>
      <c r="F231">
        <v>0</v>
      </c>
    </row>
    <row r="232" spans="1:6" x14ac:dyDescent="0.25">
      <c r="A232">
        <v>2031</v>
      </c>
      <c r="B232" t="s">
        <v>76</v>
      </c>
      <c r="C232">
        <v>0</v>
      </c>
      <c r="D232" t="s">
        <v>9</v>
      </c>
      <c r="E232" t="s">
        <v>68</v>
      </c>
      <c r="F232">
        <v>0</v>
      </c>
    </row>
    <row r="233" spans="1:6" x14ac:dyDescent="0.25">
      <c r="A233">
        <v>2032</v>
      </c>
      <c r="B233" t="s">
        <v>76</v>
      </c>
      <c r="C233">
        <v>0</v>
      </c>
      <c r="D233" t="s">
        <v>9</v>
      </c>
      <c r="E233" t="s">
        <v>68</v>
      </c>
      <c r="F233">
        <v>0</v>
      </c>
    </row>
    <row r="234" spans="1:6" x14ac:dyDescent="0.25">
      <c r="A234">
        <v>2033</v>
      </c>
      <c r="B234" t="s">
        <v>76</v>
      </c>
      <c r="C234">
        <v>0</v>
      </c>
      <c r="D234" t="s">
        <v>9</v>
      </c>
      <c r="E234" t="s">
        <v>68</v>
      </c>
      <c r="F234">
        <v>0</v>
      </c>
    </row>
    <row r="235" spans="1:6" x14ac:dyDescent="0.25">
      <c r="A235">
        <v>2034</v>
      </c>
      <c r="B235" t="s">
        <v>76</v>
      </c>
      <c r="C235">
        <v>0</v>
      </c>
      <c r="D235" t="s">
        <v>9</v>
      </c>
      <c r="E235" t="s">
        <v>68</v>
      </c>
      <c r="F235">
        <v>0</v>
      </c>
    </row>
    <row r="236" spans="1:6" x14ac:dyDescent="0.25">
      <c r="A236">
        <v>2035</v>
      </c>
      <c r="B236" t="s">
        <v>76</v>
      </c>
      <c r="C236">
        <v>0</v>
      </c>
      <c r="D236" t="s">
        <v>9</v>
      </c>
      <c r="E236" t="s">
        <v>68</v>
      </c>
      <c r="F236">
        <v>0</v>
      </c>
    </row>
    <row r="237" spans="1:6" x14ac:dyDescent="0.25">
      <c r="A237">
        <v>2036</v>
      </c>
      <c r="B237" t="s">
        <v>76</v>
      </c>
      <c r="C237">
        <v>0</v>
      </c>
      <c r="D237" t="s">
        <v>9</v>
      </c>
      <c r="E237" t="s">
        <v>68</v>
      </c>
      <c r="F237">
        <v>0</v>
      </c>
    </row>
    <row r="238" spans="1:6" x14ac:dyDescent="0.25">
      <c r="A238">
        <v>2037</v>
      </c>
      <c r="B238" t="s">
        <v>76</v>
      </c>
      <c r="C238">
        <v>0</v>
      </c>
      <c r="D238" t="s">
        <v>9</v>
      </c>
      <c r="E238" t="s">
        <v>68</v>
      </c>
      <c r="F238">
        <v>0</v>
      </c>
    </row>
    <row r="239" spans="1:6" x14ac:dyDescent="0.25">
      <c r="A239">
        <v>2038</v>
      </c>
      <c r="B239" t="s">
        <v>76</v>
      </c>
      <c r="C239">
        <v>0</v>
      </c>
      <c r="D239" t="s">
        <v>9</v>
      </c>
      <c r="E239" t="s">
        <v>68</v>
      </c>
      <c r="F239">
        <v>0</v>
      </c>
    </row>
    <row r="240" spans="1:6" x14ac:dyDescent="0.25">
      <c r="A240">
        <v>2039</v>
      </c>
      <c r="B240" t="s">
        <v>76</v>
      </c>
      <c r="C240">
        <v>0</v>
      </c>
      <c r="D240" t="s">
        <v>9</v>
      </c>
      <c r="E240" t="s">
        <v>68</v>
      </c>
      <c r="F240">
        <v>0</v>
      </c>
    </row>
    <row r="241" spans="1:6" x14ac:dyDescent="0.25">
      <c r="A241">
        <v>2040</v>
      </c>
      <c r="B241" t="s">
        <v>76</v>
      </c>
      <c r="C241">
        <v>0</v>
      </c>
      <c r="D241" t="s">
        <v>9</v>
      </c>
      <c r="E241" t="s">
        <v>68</v>
      </c>
      <c r="F241">
        <v>0</v>
      </c>
    </row>
    <row r="242" spans="1:6" x14ac:dyDescent="0.25">
      <c r="A242">
        <v>2041</v>
      </c>
      <c r="B242" t="s">
        <v>76</v>
      </c>
      <c r="C242">
        <v>0</v>
      </c>
      <c r="D242" t="s">
        <v>9</v>
      </c>
      <c r="E242" t="s">
        <v>68</v>
      </c>
      <c r="F242">
        <v>0</v>
      </c>
    </row>
    <row r="243" spans="1:6" x14ac:dyDescent="0.25">
      <c r="A243">
        <v>2042</v>
      </c>
      <c r="B243" t="s">
        <v>76</v>
      </c>
      <c r="C243">
        <v>0</v>
      </c>
      <c r="D243" t="s">
        <v>9</v>
      </c>
      <c r="E243" t="s">
        <v>68</v>
      </c>
      <c r="F243">
        <v>0</v>
      </c>
    </row>
    <row r="244" spans="1:6" x14ac:dyDescent="0.25">
      <c r="A244">
        <v>2043</v>
      </c>
      <c r="B244" t="s">
        <v>76</v>
      </c>
      <c r="C244">
        <v>0</v>
      </c>
      <c r="D244" t="s">
        <v>9</v>
      </c>
      <c r="E244" t="s">
        <v>68</v>
      </c>
      <c r="F244">
        <v>0</v>
      </c>
    </row>
    <row r="245" spans="1:6" x14ac:dyDescent="0.25">
      <c r="A245">
        <v>2044</v>
      </c>
      <c r="B245" t="s">
        <v>76</v>
      </c>
      <c r="C245">
        <v>0</v>
      </c>
      <c r="D245" t="s">
        <v>9</v>
      </c>
      <c r="E245" t="s">
        <v>68</v>
      </c>
      <c r="F245">
        <v>0</v>
      </c>
    </row>
    <row r="246" spans="1:6" x14ac:dyDescent="0.25">
      <c r="A246">
        <v>2045</v>
      </c>
      <c r="B246" t="s">
        <v>76</v>
      </c>
      <c r="C246">
        <v>0</v>
      </c>
      <c r="D246" t="s">
        <v>9</v>
      </c>
      <c r="E246" t="s">
        <v>68</v>
      </c>
      <c r="F246">
        <v>0</v>
      </c>
    </row>
    <row r="247" spans="1:6" x14ac:dyDescent="0.25">
      <c r="A247">
        <v>2046</v>
      </c>
      <c r="B247" t="s">
        <v>76</v>
      </c>
      <c r="C247">
        <v>0</v>
      </c>
      <c r="D247" t="s">
        <v>9</v>
      </c>
      <c r="E247" t="s">
        <v>68</v>
      </c>
      <c r="F247">
        <v>0</v>
      </c>
    </row>
    <row r="248" spans="1:6" x14ac:dyDescent="0.25">
      <c r="A248">
        <v>2047</v>
      </c>
      <c r="B248" t="s">
        <v>76</v>
      </c>
      <c r="C248">
        <v>0</v>
      </c>
      <c r="D248" t="s">
        <v>9</v>
      </c>
      <c r="E248" t="s">
        <v>68</v>
      </c>
      <c r="F248">
        <v>0</v>
      </c>
    </row>
    <row r="249" spans="1:6" x14ac:dyDescent="0.25">
      <c r="A249">
        <v>2048</v>
      </c>
      <c r="B249" t="s">
        <v>76</v>
      </c>
      <c r="C249">
        <v>0</v>
      </c>
      <c r="D249" t="s">
        <v>9</v>
      </c>
      <c r="E249" t="s">
        <v>68</v>
      </c>
      <c r="F249">
        <v>0</v>
      </c>
    </row>
    <row r="250" spans="1:6" x14ac:dyDescent="0.25">
      <c r="A250">
        <v>2049</v>
      </c>
      <c r="B250" t="s">
        <v>76</v>
      </c>
      <c r="C250">
        <v>0</v>
      </c>
      <c r="D250" t="s">
        <v>9</v>
      </c>
      <c r="E250" t="s">
        <v>68</v>
      </c>
      <c r="F250">
        <v>0</v>
      </c>
    </row>
    <row r="251" spans="1:6" x14ac:dyDescent="0.25">
      <c r="A251">
        <v>2050</v>
      </c>
      <c r="B251" t="s">
        <v>76</v>
      </c>
      <c r="C251">
        <v>0</v>
      </c>
      <c r="D251" t="s">
        <v>9</v>
      </c>
      <c r="E251" t="s">
        <v>68</v>
      </c>
      <c r="F251">
        <v>0</v>
      </c>
    </row>
    <row r="252" spans="1:6" x14ac:dyDescent="0.25">
      <c r="A252">
        <v>2000</v>
      </c>
      <c r="B252" t="s">
        <v>199</v>
      </c>
      <c r="C252">
        <v>0.16</v>
      </c>
      <c r="D252" t="s">
        <v>9</v>
      </c>
      <c r="E252" t="s">
        <v>68</v>
      </c>
      <c r="F252">
        <v>0.16</v>
      </c>
    </row>
    <row r="253" spans="1:6" x14ac:dyDescent="0.25">
      <c r="A253">
        <v>2001</v>
      </c>
      <c r="B253" t="s">
        <v>199</v>
      </c>
      <c r="C253">
        <v>0.17</v>
      </c>
      <c r="D253" t="s">
        <v>9</v>
      </c>
      <c r="E253" t="s">
        <v>68</v>
      </c>
      <c r="F253">
        <v>0.17</v>
      </c>
    </row>
    <row r="254" spans="1:6" x14ac:dyDescent="0.25">
      <c r="A254">
        <v>2002</v>
      </c>
      <c r="B254" t="s">
        <v>199</v>
      </c>
      <c r="C254">
        <v>0.16</v>
      </c>
      <c r="D254" t="s">
        <v>9</v>
      </c>
      <c r="E254" t="s">
        <v>68</v>
      </c>
      <c r="F254">
        <v>0.16</v>
      </c>
    </row>
    <row r="255" spans="1:6" x14ac:dyDescent="0.25">
      <c r="A255">
        <v>2003</v>
      </c>
      <c r="B255" t="s">
        <v>199</v>
      </c>
      <c r="C255">
        <v>0.12</v>
      </c>
      <c r="D255" t="s">
        <v>9</v>
      </c>
      <c r="E255" t="s">
        <v>68</v>
      </c>
      <c r="F255">
        <v>0.12</v>
      </c>
    </row>
    <row r="256" spans="1:6" x14ac:dyDescent="0.25">
      <c r="A256">
        <v>2004</v>
      </c>
      <c r="B256" t="s">
        <v>199</v>
      </c>
      <c r="C256">
        <v>0.11</v>
      </c>
      <c r="D256" t="s">
        <v>9</v>
      </c>
      <c r="E256" t="s">
        <v>68</v>
      </c>
      <c r="F256">
        <v>0.11</v>
      </c>
    </row>
    <row r="257" spans="1:6" x14ac:dyDescent="0.25">
      <c r="A257">
        <v>2005</v>
      </c>
      <c r="B257" t="s">
        <v>199</v>
      </c>
      <c r="C257">
        <v>0.08</v>
      </c>
      <c r="D257" t="s">
        <v>9</v>
      </c>
      <c r="E257" t="s">
        <v>68</v>
      </c>
      <c r="F257">
        <v>0.08</v>
      </c>
    </row>
    <row r="258" spans="1:6" x14ac:dyDescent="0.25">
      <c r="A258">
        <v>2006</v>
      </c>
      <c r="B258" t="s">
        <v>199</v>
      </c>
      <c r="C258">
        <v>7.0000000000000007E-2</v>
      </c>
      <c r="D258" t="s">
        <v>9</v>
      </c>
      <c r="E258" t="s">
        <v>68</v>
      </c>
      <c r="F258">
        <v>7.0000000000000007E-2</v>
      </c>
    </row>
    <row r="259" spans="1:6" x14ac:dyDescent="0.25">
      <c r="A259">
        <v>2007</v>
      </c>
      <c r="B259" t="s">
        <v>199</v>
      </c>
      <c r="C259">
        <v>7.0000000000000007E-2</v>
      </c>
      <c r="D259" t="s">
        <v>9</v>
      </c>
      <c r="E259" t="s">
        <v>68</v>
      </c>
      <c r="F259">
        <v>7.0000000000000007E-2</v>
      </c>
    </row>
    <row r="260" spans="1:6" x14ac:dyDescent="0.25">
      <c r="A260">
        <v>2008</v>
      </c>
      <c r="B260" t="s">
        <v>199</v>
      </c>
      <c r="C260">
        <v>7.0000000000000007E-2</v>
      </c>
      <c r="D260" t="s">
        <v>9</v>
      </c>
      <c r="E260" t="s">
        <v>68</v>
      </c>
      <c r="F260">
        <v>7.0000000000000007E-2</v>
      </c>
    </row>
    <row r="261" spans="1:6" x14ac:dyDescent="0.25">
      <c r="A261">
        <v>2009</v>
      </c>
      <c r="B261" t="s">
        <v>199</v>
      </c>
      <c r="C261">
        <v>0.06</v>
      </c>
      <c r="D261" t="s">
        <v>9</v>
      </c>
      <c r="E261" t="s">
        <v>68</v>
      </c>
      <c r="F261">
        <v>0.06</v>
      </c>
    </row>
    <row r="262" spans="1:6" x14ac:dyDescent="0.25">
      <c r="A262">
        <v>2010</v>
      </c>
      <c r="B262" t="s">
        <v>199</v>
      </c>
      <c r="C262">
        <v>0.06</v>
      </c>
      <c r="D262" t="s">
        <v>9</v>
      </c>
      <c r="E262" t="s">
        <v>68</v>
      </c>
      <c r="F262">
        <v>0.06</v>
      </c>
    </row>
    <row r="263" spans="1:6" x14ac:dyDescent="0.25">
      <c r="A263">
        <v>2011</v>
      </c>
      <c r="B263" t="s">
        <v>199</v>
      </c>
      <c r="C263">
        <v>0.06</v>
      </c>
      <c r="D263" t="s">
        <v>9</v>
      </c>
      <c r="E263" t="s">
        <v>68</v>
      </c>
      <c r="F263">
        <v>0.06</v>
      </c>
    </row>
    <row r="264" spans="1:6" x14ac:dyDescent="0.25">
      <c r="A264">
        <v>2012</v>
      </c>
      <c r="B264" t="s">
        <v>199</v>
      </c>
      <c r="C264">
        <v>0.04</v>
      </c>
      <c r="D264" t="s">
        <v>9</v>
      </c>
      <c r="E264" t="s">
        <v>68</v>
      </c>
      <c r="F264">
        <v>0.04</v>
      </c>
    </row>
    <row r="265" spans="1:6" x14ac:dyDescent="0.25">
      <c r="A265">
        <v>2013</v>
      </c>
      <c r="B265" t="s">
        <v>199</v>
      </c>
      <c r="C265">
        <v>0.03</v>
      </c>
      <c r="D265" t="s">
        <v>9</v>
      </c>
      <c r="E265" t="s">
        <v>68</v>
      </c>
      <c r="F265">
        <v>0.03</v>
      </c>
    </row>
    <row r="266" spans="1:6" x14ac:dyDescent="0.25">
      <c r="A266">
        <v>2014</v>
      </c>
      <c r="B266" t="s">
        <v>199</v>
      </c>
      <c r="C266">
        <v>0.03</v>
      </c>
      <c r="D266" t="s">
        <v>9</v>
      </c>
      <c r="E266" t="s">
        <v>68</v>
      </c>
      <c r="F266">
        <v>0.03</v>
      </c>
    </row>
    <row r="267" spans="1:6" x14ac:dyDescent="0.25">
      <c r="A267">
        <v>2015</v>
      </c>
      <c r="B267" t="s">
        <v>199</v>
      </c>
      <c r="C267">
        <v>0.03</v>
      </c>
      <c r="D267" t="s">
        <v>9</v>
      </c>
      <c r="E267" t="s">
        <v>68</v>
      </c>
      <c r="F267">
        <v>0.03</v>
      </c>
    </row>
    <row r="268" spans="1:6" x14ac:dyDescent="0.25">
      <c r="A268">
        <v>2016</v>
      </c>
      <c r="B268" t="s">
        <v>199</v>
      </c>
      <c r="C268">
        <v>0.03</v>
      </c>
      <c r="D268" t="s">
        <v>9</v>
      </c>
      <c r="E268" t="s">
        <v>68</v>
      </c>
      <c r="F268">
        <v>0.03</v>
      </c>
    </row>
    <row r="269" spans="1:6" x14ac:dyDescent="0.25">
      <c r="A269">
        <v>2017</v>
      </c>
      <c r="B269" t="s">
        <v>199</v>
      </c>
      <c r="C269">
        <v>0.01</v>
      </c>
      <c r="D269" t="s">
        <v>9</v>
      </c>
      <c r="E269" t="s">
        <v>68</v>
      </c>
      <c r="F269">
        <v>0.01</v>
      </c>
    </row>
    <row r="270" spans="1:6" x14ac:dyDescent="0.25">
      <c r="A270">
        <v>2018</v>
      </c>
      <c r="B270" t="s">
        <v>199</v>
      </c>
      <c r="C270">
        <v>0.02</v>
      </c>
      <c r="D270" t="s">
        <v>9</v>
      </c>
      <c r="E270" t="s">
        <v>68</v>
      </c>
      <c r="F270">
        <v>0.02</v>
      </c>
    </row>
    <row r="271" spans="1:6" x14ac:dyDescent="0.25">
      <c r="A271">
        <v>2019</v>
      </c>
      <c r="B271" t="s">
        <v>199</v>
      </c>
      <c r="C271">
        <v>0.02</v>
      </c>
      <c r="D271" t="s">
        <v>9</v>
      </c>
      <c r="E271" t="s">
        <v>68</v>
      </c>
      <c r="F271">
        <v>0.02</v>
      </c>
    </row>
    <row r="272" spans="1:6" x14ac:dyDescent="0.25">
      <c r="A272">
        <v>2020</v>
      </c>
      <c r="B272" t="s">
        <v>199</v>
      </c>
      <c r="C272">
        <v>0.01</v>
      </c>
      <c r="D272" t="s">
        <v>9</v>
      </c>
      <c r="E272" t="s">
        <v>68</v>
      </c>
      <c r="F272">
        <v>0.01</v>
      </c>
    </row>
    <row r="273" spans="1:6" x14ac:dyDescent="0.25">
      <c r="A273">
        <v>2021</v>
      </c>
      <c r="B273" t="s">
        <v>199</v>
      </c>
      <c r="C273">
        <v>0.03</v>
      </c>
      <c r="D273" t="s">
        <v>9</v>
      </c>
      <c r="E273" t="s">
        <v>68</v>
      </c>
      <c r="F273">
        <v>0.03</v>
      </c>
    </row>
    <row r="274" spans="1:6" x14ac:dyDescent="0.25">
      <c r="A274">
        <v>2022</v>
      </c>
      <c r="B274" t="s">
        <v>199</v>
      </c>
      <c r="C274">
        <v>0.02</v>
      </c>
      <c r="D274" t="s">
        <v>9</v>
      </c>
      <c r="E274" t="s">
        <v>68</v>
      </c>
      <c r="F274">
        <v>0.02</v>
      </c>
    </row>
    <row r="275" spans="1:6" x14ac:dyDescent="0.25">
      <c r="A275">
        <v>2023</v>
      </c>
      <c r="B275" t="s">
        <v>199</v>
      </c>
      <c r="C275">
        <v>0.02</v>
      </c>
      <c r="D275" t="s">
        <v>9</v>
      </c>
      <c r="E275" t="s">
        <v>68</v>
      </c>
      <c r="F275">
        <v>0.02</v>
      </c>
    </row>
    <row r="276" spans="1:6" x14ac:dyDescent="0.25">
      <c r="A276">
        <v>2024</v>
      </c>
      <c r="B276" t="s">
        <v>199</v>
      </c>
      <c r="C276">
        <v>0.01</v>
      </c>
      <c r="D276" t="s">
        <v>9</v>
      </c>
      <c r="E276" t="s">
        <v>68</v>
      </c>
      <c r="F276">
        <v>0.01</v>
      </c>
    </row>
    <row r="277" spans="1:6" x14ac:dyDescent="0.25">
      <c r="A277">
        <v>2025</v>
      </c>
      <c r="B277" t="s">
        <v>199</v>
      </c>
      <c r="C277">
        <v>0</v>
      </c>
      <c r="D277" t="s">
        <v>9</v>
      </c>
      <c r="E277" t="s">
        <v>68</v>
      </c>
      <c r="F277">
        <v>0</v>
      </c>
    </row>
    <row r="278" spans="1:6" x14ac:dyDescent="0.25">
      <c r="A278">
        <v>2026</v>
      </c>
      <c r="B278" t="s">
        <v>199</v>
      </c>
      <c r="C278">
        <v>0</v>
      </c>
      <c r="D278" t="s">
        <v>9</v>
      </c>
      <c r="E278" t="s">
        <v>68</v>
      </c>
      <c r="F278">
        <v>0</v>
      </c>
    </row>
    <row r="279" spans="1:6" x14ac:dyDescent="0.25">
      <c r="A279">
        <v>2027</v>
      </c>
      <c r="B279" t="s">
        <v>199</v>
      </c>
      <c r="C279">
        <v>0</v>
      </c>
      <c r="D279" t="s">
        <v>9</v>
      </c>
      <c r="E279" t="s">
        <v>68</v>
      </c>
      <c r="F279">
        <v>0</v>
      </c>
    </row>
    <row r="280" spans="1:6" x14ac:dyDescent="0.25">
      <c r="A280">
        <v>2028</v>
      </c>
      <c r="B280" t="s">
        <v>199</v>
      </c>
      <c r="C280">
        <v>0</v>
      </c>
      <c r="D280" t="s">
        <v>9</v>
      </c>
      <c r="E280" t="s">
        <v>68</v>
      </c>
      <c r="F280">
        <v>0</v>
      </c>
    </row>
    <row r="281" spans="1:6" x14ac:dyDescent="0.25">
      <c r="A281">
        <v>2029</v>
      </c>
      <c r="B281" t="s">
        <v>199</v>
      </c>
      <c r="C281">
        <v>0</v>
      </c>
      <c r="D281" t="s">
        <v>9</v>
      </c>
      <c r="E281" t="s">
        <v>68</v>
      </c>
      <c r="F281">
        <v>0</v>
      </c>
    </row>
    <row r="282" spans="1:6" x14ac:dyDescent="0.25">
      <c r="A282">
        <v>2030</v>
      </c>
      <c r="B282" t="s">
        <v>199</v>
      </c>
      <c r="C282">
        <v>0</v>
      </c>
      <c r="D282" t="s">
        <v>9</v>
      </c>
      <c r="E282" t="s">
        <v>68</v>
      </c>
      <c r="F282">
        <v>0</v>
      </c>
    </row>
    <row r="283" spans="1:6" x14ac:dyDescent="0.25">
      <c r="A283">
        <v>2031</v>
      </c>
      <c r="B283" t="s">
        <v>199</v>
      </c>
      <c r="C283">
        <v>0</v>
      </c>
      <c r="D283" t="s">
        <v>9</v>
      </c>
      <c r="E283" t="s">
        <v>68</v>
      </c>
      <c r="F283">
        <v>0</v>
      </c>
    </row>
    <row r="284" spans="1:6" x14ac:dyDescent="0.25">
      <c r="A284">
        <v>2032</v>
      </c>
      <c r="B284" t="s">
        <v>199</v>
      </c>
      <c r="C284">
        <v>0</v>
      </c>
      <c r="D284" t="s">
        <v>9</v>
      </c>
      <c r="E284" t="s">
        <v>68</v>
      </c>
      <c r="F284">
        <v>0</v>
      </c>
    </row>
    <row r="285" spans="1:6" x14ac:dyDescent="0.25">
      <c r="A285">
        <v>2033</v>
      </c>
      <c r="B285" t="s">
        <v>199</v>
      </c>
      <c r="C285">
        <v>0</v>
      </c>
      <c r="D285" t="s">
        <v>9</v>
      </c>
      <c r="E285" t="s">
        <v>68</v>
      </c>
      <c r="F285">
        <v>0</v>
      </c>
    </row>
    <row r="286" spans="1:6" x14ac:dyDescent="0.25">
      <c r="A286">
        <v>2034</v>
      </c>
      <c r="B286" t="s">
        <v>199</v>
      </c>
      <c r="C286">
        <v>0</v>
      </c>
      <c r="D286" t="s">
        <v>9</v>
      </c>
      <c r="E286" t="s">
        <v>68</v>
      </c>
      <c r="F286">
        <v>0</v>
      </c>
    </row>
    <row r="287" spans="1:6" x14ac:dyDescent="0.25">
      <c r="A287">
        <v>2035</v>
      </c>
      <c r="B287" t="s">
        <v>199</v>
      </c>
      <c r="C287">
        <v>0</v>
      </c>
      <c r="D287" t="s">
        <v>9</v>
      </c>
      <c r="E287" t="s">
        <v>68</v>
      </c>
      <c r="F287">
        <v>0</v>
      </c>
    </row>
    <row r="288" spans="1:6" x14ac:dyDescent="0.25">
      <c r="A288">
        <v>2036</v>
      </c>
      <c r="B288" t="s">
        <v>199</v>
      </c>
      <c r="C288">
        <v>0</v>
      </c>
      <c r="D288" t="s">
        <v>9</v>
      </c>
      <c r="E288" t="s">
        <v>68</v>
      </c>
      <c r="F288">
        <v>0</v>
      </c>
    </row>
    <row r="289" spans="1:6" x14ac:dyDescent="0.25">
      <c r="A289">
        <v>2037</v>
      </c>
      <c r="B289" t="s">
        <v>199</v>
      </c>
      <c r="C289">
        <v>0</v>
      </c>
      <c r="D289" t="s">
        <v>9</v>
      </c>
      <c r="E289" t="s">
        <v>68</v>
      </c>
      <c r="F289">
        <v>0</v>
      </c>
    </row>
    <row r="290" spans="1:6" x14ac:dyDescent="0.25">
      <c r="A290">
        <v>2038</v>
      </c>
      <c r="B290" t="s">
        <v>199</v>
      </c>
      <c r="C290">
        <v>0</v>
      </c>
      <c r="D290" t="s">
        <v>9</v>
      </c>
      <c r="E290" t="s">
        <v>68</v>
      </c>
      <c r="F290">
        <v>0</v>
      </c>
    </row>
    <row r="291" spans="1:6" x14ac:dyDescent="0.25">
      <c r="A291">
        <v>2039</v>
      </c>
      <c r="B291" t="s">
        <v>199</v>
      </c>
      <c r="C291">
        <v>0</v>
      </c>
      <c r="D291" t="s">
        <v>9</v>
      </c>
      <c r="E291" t="s">
        <v>68</v>
      </c>
      <c r="F291">
        <v>0</v>
      </c>
    </row>
    <row r="292" spans="1:6" x14ac:dyDescent="0.25">
      <c r="A292">
        <v>2040</v>
      </c>
      <c r="B292" t="s">
        <v>199</v>
      </c>
      <c r="C292">
        <v>0</v>
      </c>
      <c r="D292" t="s">
        <v>9</v>
      </c>
      <c r="E292" t="s">
        <v>68</v>
      </c>
      <c r="F292">
        <v>0</v>
      </c>
    </row>
    <row r="293" spans="1:6" x14ac:dyDescent="0.25">
      <c r="A293">
        <v>2041</v>
      </c>
      <c r="B293" t="s">
        <v>199</v>
      </c>
      <c r="C293">
        <v>0</v>
      </c>
      <c r="D293" t="s">
        <v>9</v>
      </c>
      <c r="E293" t="s">
        <v>68</v>
      </c>
      <c r="F293">
        <v>0</v>
      </c>
    </row>
    <row r="294" spans="1:6" x14ac:dyDescent="0.25">
      <c r="A294">
        <v>2042</v>
      </c>
      <c r="B294" t="s">
        <v>199</v>
      </c>
      <c r="C294">
        <v>0</v>
      </c>
      <c r="D294" t="s">
        <v>9</v>
      </c>
      <c r="E294" t="s">
        <v>68</v>
      </c>
      <c r="F294">
        <v>0</v>
      </c>
    </row>
    <row r="295" spans="1:6" x14ac:dyDescent="0.25">
      <c r="A295">
        <v>2043</v>
      </c>
      <c r="B295" t="s">
        <v>199</v>
      </c>
      <c r="C295">
        <v>0</v>
      </c>
      <c r="D295" t="s">
        <v>9</v>
      </c>
      <c r="E295" t="s">
        <v>68</v>
      </c>
      <c r="F295">
        <v>0</v>
      </c>
    </row>
    <row r="296" spans="1:6" x14ac:dyDescent="0.25">
      <c r="A296">
        <v>2044</v>
      </c>
      <c r="B296" t="s">
        <v>199</v>
      </c>
      <c r="C296">
        <v>0</v>
      </c>
      <c r="D296" t="s">
        <v>9</v>
      </c>
      <c r="E296" t="s">
        <v>68</v>
      </c>
      <c r="F296">
        <v>0</v>
      </c>
    </row>
    <row r="297" spans="1:6" x14ac:dyDescent="0.25">
      <c r="A297">
        <v>2045</v>
      </c>
      <c r="B297" t="s">
        <v>199</v>
      </c>
      <c r="C297">
        <v>0</v>
      </c>
      <c r="D297" t="s">
        <v>9</v>
      </c>
      <c r="E297" t="s">
        <v>68</v>
      </c>
      <c r="F297">
        <v>0</v>
      </c>
    </row>
    <row r="298" spans="1:6" x14ac:dyDescent="0.25">
      <c r="A298">
        <v>2046</v>
      </c>
      <c r="B298" t="s">
        <v>199</v>
      </c>
      <c r="C298">
        <v>0</v>
      </c>
      <c r="D298" t="s">
        <v>9</v>
      </c>
      <c r="E298" t="s">
        <v>68</v>
      </c>
      <c r="F298">
        <v>0</v>
      </c>
    </row>
    <row r="299" spans="1:6" x14ac:dyDescent="0.25">
      <c r="A299">
        <v>2047</v>
      </c>
      <c r="B299" t="s">
        <v>199</v>
      </c>
      <c r="C299">
        <v>0</v>
      </c>
      <c r="D299" t="s">
        <v>9</v>
      </c>
      <c r="E299" t="s">
        <v>68</v>
      </c>
      <c r="F299">
        <v>0</v>
      </c>
    </row>
    <row r="300" spans="1:6" x14ac:dyDescent="0.25">
      <c r="A300">
        <v>2048</v>
      </c>
      <c r="B300" t="s">
        <v>199</v>
      </c>
      <c r="C300">
        <v>0</v>
      </c>
      <c r="D300" t="s">
        <v>9</v>
      </c>
      <c r="E300" t="s">
        <v>68</v>
      </c>
      <c r="F300">
        <v>0</v>
      </c>
    </row>
    <row r="301" spans="1:6" x14ac:dyDescent="0.25">
      <c r="A301">
        <v>2049</v>
      </c>
      <c r="B301" t="s">
        <v>199</v>
      </c>
      <c r="C301">
        <v>0</v>
      </c>
      <c r="D301" t="s">
        <v>9</v>
      </c>
      <c r="E301" t="s">
        <v>68</v>
      </c>
      <c r="F301">
        <v>0</v>
      </c>
    </row>
    <row r="302" spans="1:6" x14ac:dyDescent="0.25">
      <c r="A302">
        <v>2050</v>
      </c>
      <c r="B302" t="s">
        <v>199</v>
      </c>
      <c r="C302">
        <v>0</v>
      </c>
      <c r="D302" t="s">
        <v>9</v>
      </c>
      <c r="E302" t="s">
        <v>68</v>
      </c>
      <c r="F302">
        <v>0</v>
      </c>
    </row>
    <row r="303" spans="1:6" x14ac:dyDescent="0.25">
      <c r="A303">
        <v>2000</v>
      </c>
      <c r="B303" t="s">
        <v>81</v>
      </c>
      <c r="C303">
        <v>0.6</v>
      </c>
      <c r="D303" t="s">
        <v>9</v>
      </c>
      <c r="E303" t="s">
        <v>68</v>
      </c>
      <c r="F303">
        <v>0.6</v>
      </c>
    </row>
    <row r="304" spans="1:6" x14ac:dyDescent="0.25">
      <c r="A304">
        <v>2001</v>
      </c>
      <c r="B304" t="s">
        <v>81</v>
      </c>
      <c r="C304">
        <v>0.61</v>
      </c>
      <c r="D304" t="s">
        <v>9</v>
      </c>
      <c r="E304" t="s">
        <v>68</v>
      </c>
      <c r="F304">
        <v>0.61</v>
      </c>
    </row>
    <row r="305" spans="1:6" x14ac:dyDescent="0.25">
      <c r="A305">
        <v>2002</v>
      </c>
      <c r="B305" t="s">
        <v>81</v>
      </c>
      <c r="C305">
        <v>0.61</v>
      </c>
      <c r="D305" t="s">
        <v>9</v>
      </c>
      <c r="E305" t="s">
        <v>68</v>
      </c>
      <c r="F305">
        <v>0.61</v>
      </c>
    </row>
    <row r="306" spans="1:6" x14ac:dyDescent="0.25">
      <c r="A306">
        <v>2003</v>
      </c>
      <c r="B306" t="s">
        <v>81</v>
      </c>
      <c r="C306">
        <v>0.68</v>
      </c>
      <c r="D306" t="s">
        <v>9</v>
      </c>
      <c r="E306" t="s">
        <v>68</v>
      </c>
      <c r="F306">
        <v>0.68</v>
      </c>
    </row>
    <row r="307" spans="1:6" x14ac:dyDescent="0.25">
      <c r="A307">
        <v>2004</v>
      </c>
      <c r="B307" t="s">
        <v>81</v>
      </c>
      <c r="C307">
        <v>0.71</v>
      </c>
      <c r="D307" t="s">
        <v>9</v>
      </c>
      <c r="E307" t="s">
        <v>68</v>
      </c>
      <c r="F307">
        <v>0.71</v>
      </c>
    </row>
    <row r="308" spans="1:6" x14ac:dyDescent="0.25">
      <c r="A308">
        <v>2005</v>
      </c>
      <c r="B308" t="s">
        <v>81</v>
      </c>
      <c r="C308">
        <v>0.7</v>
      </c>
      <c r="D308" t="s">
        <v>9</v>
      </c>
      <c r="E308" t="s">
        <v>68</v>
      </c>
      <c r="F308">
        <v>0.70341782315277401</v>
      </c>
    </row>
    <row r="309" spans="1:6" x14ac:dyDescent="0.25">
      <c r="A309">
        <v>2006</v>
      </c>
      <c r="B309" t="s">
        <v>81</v>
      </c>
      <c r="C309">
        <v>0.71</v>
      </c>
      <c r="D309" t="s">
        <v>9</v>
      </c>
      <c r="E309" t="s">
        <v>68</v>
      </c>
      <c r="F309">
        <v>0.71042198355401098</v>
      </c>
    </row>
    <row r="310" spans="1:6" x14ac:dyDescent="0.25">
      <c r="A310">
        <v>2007</v>
      </c>
      <c r="B310" t="s">
        <v>81</v>
      </c>
      <c r="C310">
        <v>0.66</v>
      </c>
      <c r="D310" t="s">
        <v>9</v>
      </c>
      <c r="E310" t="s">
        <v>68</v>
      </c>
      <c r="F310">
        <v>0.65839107771625305</v>
      </c>
    </row>
    <row r="311" spans="1:6" x14ac:dyDescent="0.25">
      <c r="A311">
        <v>2008</v>
      </c>
      <c r="B311" t="s">
        <v>81</v>
      </c>
      <c r="C311">
        <v>0.62</v>
      </c>
      <c r="D311" t="s">
        <v>9</v>
      </c>
      <c r="E311" t="s">
        <v>68</v>
      </c>
      <c r="F311">
        <v>0.615365520965799</v>
      </c>
    </row>
    <row r="312" spans="1:6" x14ac:dyDescent="0.25">
      <c r="A312">
        <v>2009</v>
      </c>
      <c r="B312" t="s">
        <v>81</v>
      </c>
      <c r="C312">
        <v>0.56999999999999995</v>
      </c>
      <c r="D312" t="s">
        <v>9</v>
      </c>
      <c r="E312" t="s">
        <v>68</v>
      </c>
      <c r="F312">
        <v>0.56833758684320901</v>
      </c>
    </row>
    <row r="313" spans="1:6" x14ac:dyDescent="0.25">
      <c r="A313">
        <v>2010</v>
      </c>
      <c r="B313" t="s">
        <v>81</v>
      </c>
      <c r="C313">
        <v>0.5</v>
      </c>
      <c r="D313" t="s">
        <v>9</v>
      </c>
      <c r="E313" t="s">
        <v>68</v>
      </c>
      <c r="F313">
        <v>0.50327305105959896</v>
      </c>
    </row>
    <row r="314" spans="1:6" x14ac:dyDescent="0.25">
      <c r="A314">
        <v>2011</v>
      </c>
      <c r="B314" t="s">
        <v>81</v>
      </c>
      <c r="C314">
        <v>0.46</v>
      </c>
      <c r="D314" t="s">
        <v>9</v>
      </c>
      <c r="E314" t="s">
        <v>68</v>
      </c>
      <c r="F314">
        <v>0.45974286506442003</v>
      </c>
    </row>
    <row r="315" spans="1:6" x14ac:dyDescent="0.25">
      <c r="A315">
        <v>2012</v>
      </c>
      <c r="B315" t="s">
        <v>81</v>
      </c>
      <c r="C315">
        <v>0.43</v>
      </c>
      <c r="D315" t="s">
        <v>9</v>
      </c>
      <c r="E315" t="s">
        <v>68</v>
      </c>
      <c r="F315">
        <v>0.428312882669177</v>
      </c>
    </row>
    <row r="316" spans="1:6" x14ac:dyDescent="0.25">
      <c r="A316">
        <v>2013</v>
      </c>
      <c r="B316" t="s">
        <v>81</v>
      </c>
      <c r="C316">
        <v>0.41</v>
      </c>
      <c r="D316" t="s">
        <v>9</v>
      </c>
      <c r="E316" t="s">
        <v>68</v>
      </c>
      <c r="F316">
        <v>0.41420264943173601</v>
      </c>
    </row>
    <row r="317" spans="1:6" x14ac:dyDescent="0.25">
      <c r="A317">
        <v>2014</v>
      </c>
      <c r="B317" t="s">
        <v>81</v>
      </c>
      <c r="C317">
        <v>0.43</v>
      </c>
      <c r="D317" t="s">
        <v>9</v>
      </c>
      <c r="E317" t="s">
        <v>68</v>
      </c>
      <c r="F317">
        <v>0.43514108975590399</v>
      </c>
    </row>
    <row r="318" spans="1:6" x14ac:dyDescent="0.25">
      <c r="A318">
        <v>2015</v>
      </c>
      <c r="B318" t="s">
        <v>81</v>
      </c>
      <c r="C318">
        <v>0.43</v>
      </c>
      <c r="D318" t="s">
        <v>9</v>
      </c>
      <c r="E318" t="s">
        <v>68</v>
      </c>
      <c r="F318">
        <v>0.43250205319457702</v>
      </c>
    </row>
    <row r="319" spans="1:6" x14ac:dyDescent="0.25">
      <c r="A319">
        <v>2016</v>
      </c>
      <c r="B319" t="s">
        <v>81</v>
      </c>
      <c r="C319">
        <v>0.41</v>
      </c>
      <c r="D319" t="s">
        <v>9</v>
      </c>
      <c r="E319" t="s">
        <v>68</v>
      </c>
      <c r="F319">
        <v>0.41047675838971598</v>
      </c>
    </row>
    <row r="320" spans="1:6" x14ac:dyDescent="0.25">
      <c r="A320">
        <v>2017</v>
      </c>
      <c r="B320" t="s">
        <v>81</v>
      </c>
      <c r="C320">
        <v>0.4</v>
      </c>
      <c r="D320" t="s">
        <v>9</v>
      </c>
      <c r="E320" t="s">
        <v>68</v>
      </c>
      <c r="F320">
        <v>0.40141478897049998</v>
      </c>
    </row>
    <row r="321" spans="1:6" x14ac:dyDescent="0.25">
      <c r="A321">
        <v>2018</v>
      </c>
      <c r="B321" t="s">
        <v>81</v>
      </c>
      <c r="C321">
        <v>0.4</v>
      </c>
      <c r="D321" t="s">
        <v>9</v>
      </c>
      <c r="E321" t="s">
        <v>68</v>
      </c>
      <c r="F321">
        <v>0.39617265599593499</v>
      </c>
    </row>
    <row r="322" spans="1:6" x14ac:dyDescent="0.25">
      <c r="A322">
        <v>2019</v>
      </c>
      <c r="B322" t="s">
        <v>81</v>
      </c>
      <c r="C322">
        <v>0.39</v>
      </c>
      <c r="D322" t="s">
        <v>9</v>
      </c>
      <c r="E322" t="s">
        <v>68</v>
      </c>
      <c r="F322">
        <v>0.391525559367008</v>
      </c>
    </row>
    <row r="323" spans="1:6" x14ac:dyDescent="0.25">
      <c r="A323">
        <v>2020</v>
      </c>
      <c r="B323" t="s">
        <v>81</v>
      </c>
      <c r="C323">
        <v>0.35</v>
      </c>
      <c r="D323" t="s">
        <v>9</v>
      </c>
      <c r="E323" t="s">
        <v>68</v>
      </c>
      <c r="F323">
        <v>0.35377242438235901</v>
      </c>
    </row>
    <row r="324" spans="1:6" x14ac:dyDescent="0.25">
      <c r="A324">
        <v>2021</v>
      </c>
      <c r="B324" t="s">
        <v>81</v>
      </c>
      <c r="C324">
        <v>0.32</v>
      </c>
      <c r="D324" t="s">
        <v>9</v>
      </c>
      <c r="E324" t="s">
        <v>68</v>
      </c>
      <c r="F324">
        <v>0.317733430480371</v>
      </c>
    </row>
    <row r="325" spans="1:6" x14ac:dyDescent="0.25">
      <c r="A325">
        <v>2022</v>
      </c>
      <c r="B325" t="s">
        <v>81</v>
      </c>
      <c r="C325">
        <v>0.31</v>
      </c>
      <c r="D325" t="s">
        <v>9</v>
      </c>
      <c r="E325" t="s">
        <v>68</v>
      </c>
      <c r="F325">
        <v>0.30840856540376399</v>
      </c>
    </row>
    <row r="326" spans="1:6" x14ac:dyDescent="0.25">
      <c r="A326">
        <v>2023</v>
      </c>
      <c r="B326" t="s">
        <v>81</v>
      </c>
      <c r="C326">
        <v>0.32</v>
      </c>
      <c r="D326" t="s">
        <v>9</v>
      </c>
      <c r="E326" t="s">
        <v>68</v>
      </c>
      <c r="F326">
        <v>0.32099162131314402</v>
      </c>
    </row>
    <row r="327" spans="1:6" x14ac:dyDescent="0.25">
      <c r="A327">
        <v>2024</v>
      </c>
      <c r="B327" t="s">
        <v>81</v>
      </c>
      <c r="C327">
        <v>0.33</v>
      </c>
      <c r="D327" t="s">
        <v>9</v>
      </c>
      <c r="E327" t="s">
        <v>68</v>
      </c>
      <c r="F327">
        <v>0.330216778664359</v>
      </c>
    </row>
    <row r="328" spans="1:6" x14ac:dyDescent="0.25">
      <c r="A328">
        <v>2025</v>
      </c>
      <c r="B328" t="s">
        <v>81</v>
      </c>
      <c r="C328">
        <v>0.34</v>
      </c>
      <c r="D328" t="s">
        <v>9</v>
      </c>
      <c r="E328" t="s">
        <v>68</v>
      </c>
      <c r="F328">
        <v>0.33715790062139001</v>
      </c>
    </row>
    <row r="329" spans="1:6" x14ac:dyDescent="0.25">
      <c r="A329">
        <v>2026</v>
      </c>
      <c r="B329" t="s">
        <v>81</v>
      </c>
      <c r="C329">
        <v>0.34</v>
      </c>
      <c r="D329" t="s">
        <v>9</v>
      </c>
      <c r="E329" t="s">
        <v>68</v>
      </c>
      <c r="F329">
        <v>0.33888576315445601</v>
      </c>
    </row>
    <row r="330" spans="1:6" x14ac:dyDescent="0.25">
      <c r="A330">
        <v>2027</v>
      </c>
      <c r="B330" t="s">
        <v>81</v>
      </c>
      <c r="C330">
        <v>0.33</v>
      </c>
      <c r="D330" t="s">
        <v>9</v>
      </c>
      <c r="E330" t="s">
        <v>68</v>
      </c>
      <c r="F330">
        <v>0.331931126870049</v>
      </c>
    </row>
    <row r="331" spans="1:6" x14ac:dyDescent="0.25">
      <c r="A331">
        <v>2028</v>
      </c>
      <c r="B331" t="s">
        <v>81</v>
      </c>
      <c r="C331">
        <v>0.32</v>
      </c>
      <c r="D331" t="s">
        <v>9</v>
      </c>
      <c r="E331" t="s">
        <v>68</v>
      </c>
      <c r="F331">
        <v>0.32029074690075199</v>
      </c>
    </row>
    <row r="332" spans="1:6" x14ac:dyDescent="0.25">
      <c r="A332">
        <v>2029</v>
      </c>
      <c r="B332" t="s">
        <v>81</v>
      </c>
      <c r="C332">
        <v>0.31</v>
      </c>
      <c r="D332" t="s">
        <v>9</v>
      </c>
      <c r="E332" t="s">
        <v>68</v>
      </c>
      <c r="F332">
        <v>0.30818354034112699</v>
      </c>
    </row>
    <row r="333" spans="1:6" x14ac:dyDescent="0.25">
      <c r="A333">
        <v>2030</v>
      </c>
      <c r="B333" t="s">
        <v>81</v>
      </c>
      <c r="C333">
        <v>0.3</v>
      </c>
      <c r="D333" t="s">
        <v>9</v>
      </c>
      <c r="E333" t="s">
        <v>68</v>
      </c>
      <c r="F333">
        <v>0.296481223782114</v>
      </c>
    </row>
    <row r="334" spans="1:6" x14ac:dyDescent="0.25">
      <c r="A334">
        <v>2031</v>
      </c>
      <c r="B334" t="s">
        <v>81</v>
      </c>
      <c r="C334">
        <v>0.28999999999999998</v>
      </c>
      <c r="D334" t="s">
        <v>9</v>
      </c>
      <c r="E334" t="s">
        <v>68</v>
      </c>
      <c r="F334">
        <v>0.28520465041029702</v>
      </c>
    </row>
    <row r="335" spans="1:6" x14ac:dyDescent="0.25">
      <c r="A335">
        <v>2032</v>
      </c>
      <c r="B335" t="s">
        <v>81</v>
      </c>
      <c r="C335">
        <v>0.27</v>
      </c>
      <c r="D335" t="s">
        <v>9</v>
      </c>
      <c r="E335" t="s">
        <v>68</v>
      </c>
      <c r="F335">
        <v>0.274355909166486</v>
      </c>
    </row>
    <row r="336" spans="1:6" x14ac:dyDescent="0.25">
      <c r="A336">
        <v>2033</v>
      </c>
      <c r="B336" t="s">
        <v>81</v>
      </c>
      <c r="C336">
        <v>0.26</v>
      </c>
      <c r="D336" t="s">
        <v>9</v>
      </c>
      <c r="E336" t="s">
        <v>68</v>
      </c>
      <c r="F336">
        <v>0.263927440560418</v>
      </c>
    </row>
    <row r="337" spans="1:6" x14ac:dyDescent="0.25">
      <c r="A337">
        <v>2034</v>
      </c>
      <c r="B337" t="s">
        <v>81</v>
      </c>
      <c r="C337">
        <v>0.25</v>
      </c>
      <c r="D337" t="s">
        <v>9</v>
      </c>
      <c r="E337" t="s">
        <v>68</v>
      </c>
      <c r="F337">
        <v>0.25390692837638601</v>
      </c>
    </row>
    <row r="338" spans="1:6" x14ac:dyDescent="0.25">
      <c r="A338">
        <v>2035</v>
      </c>
      <c r="B338" t="s">
        <v>81</v>
      </c>
      <c r="C338">
        <v>0.24</v>
      </c>
      <c r="D338" t="s">
        <v>9</v>
      </c>
      <c r="E338" t="s">
        <v>68</v>
      </c>
      <c r="F338">
        <v>0.24427991192488399</v>
      </c>
    </row>
    <row r="339" spans="1:6" x14ac:dyDescent="0.25">
      <c r="A339">
        <v>2036</v>
      </c>
      <c r="B339" t="s">
        <v>81</v>
      </c>
      <c r="C339">
        <v>0.23</v>
      </c>
      <c r="D339" t="s">
        <v>9</v>
      </c>
      <c r="E339" t="s">
        <v>68</v>
      </c>
      <c r="F339">
        <v>0.23503116916417199</v>
      </c>
    </row>
    <row r="340" spans="1:6" x14ac:dyDescent="0.25">
      <c r="A340">
        <v>2037</v>
      </c>
      <c r="B340" t="s">
        <v>81</v>
      </c>
      <c r="C340">
        <v>0.23</v>
      </c>
      <c r="D340" t="s">
        <v>9</v>
      </c>
      <c r="E340" t="s">
        <v>68</v>
      </c>
      <c r="F340">
        <v>0.226145438228853</v>
      </c>
    </row>
    <row r="341" spans="1:6" x14ac:dyDescent="0.25">
      <c r="A341">
        <v>2038</v>
      </c>
      <c r="B341" t="s">
        <v>81</v>
      </c>
      <c r="C341">
        <v>0.22</v>
      </c>
      <c r="D341" t="s">
        <v>9</v>
      </c>
      <c r="E341" t="s">
        <v>68</v>
      </c>
      <c r="F341">
        <v>0.21760778344729001</v>
      </c>
    </row>
    <row r="342" spans="1:6" x14ac:dyDescent="0.25">
      <c r="A342">
        <v>2039</v>
      </c>
      <c r="B342" t="s">
        <v>81</v>
      </c>
      <c r="C342">
        <v>0.21</v>
      </c>
      <c r="D342" t="s">
        <v>9</v>
      </c>
      <c r="E342" t="s">
        <v>68</v>
      </c>
      <c r="F342">
        <v>0.20940377184643899</v>
      </c>
    </row>
    <row r="343" spans="1:6" x14ac:dyDescent="0.25">
      <c r="A343">
        <v>2040</v>
      </c>
      <c r="B343" t="s">
        <v>81</v>
      </c>
      <c r="C343">
        <v>0.2</v>
      </c>
      <c r="D343" t="s">
        <v>9</v>
      </c>
      <c r="E343" t="s">
        <v>68</v>
      </c>
      <c r="F343">
        <v>0.20151954709577899</v>
      </c>
    </row>
    <row r="344" spans="1:6" x14ac:dyDescent="0.25">
      <c r="A344">
        <v>2041</v>
      </c>
      <c r="B344" t="s">
        <v>81</v>
      </c>
      <c r="C344">
        <v>0.19</v>
      </c>
      <c r="D344" t="s">
        <v>9</v>
      </c>
      <c r="E344" t="s">
        <v>68</v>
      </c>
      <c r="F344">
        <v>0.193942003110428</v>
      </c>
    </row>
    <row r="345" spans="1:6" x14ac:dyDescent="0.25">
      <c r="A345">
        <v>2042</v>
      </c>
      <c r="B345" t="s">
        <v>81</v>
      </c>
      <c r="C345">
        <v>0.19</v>
      </c>
      <c r="D345" t="s">
        <v>9</v>
      </c>
      <c r="E345" t="s">
        <v>68</v>
      </c>
      <c r="F345">
        <v>0.186658107649363</v>
      </c>
    </row>
    <row r="346" spans="1:6" x14ac:dyDescent="0.25">
      <c r="A346">
        <v>2043</v>
      </c>
      <c r="B346" t="s">
        <v>81</v>
      </c>
      <c r="C346">
        <v>0.18</v>
      </c>
      <c r="D346" t="s">
        <v>9</v>
      </c>
      <c r="E346" t="s">
        <v>68</v>
      </c>
      <c r="F346">
        <v>0.179656025782755</v>
      </c>
    </row>
    <row r="347" spans="1:6" x14ac:dyDescent="0.25">
      <c r="A347">
        <v>2044</v>
      </c>
      <c r="B347" t="s">
        <v>81</v>
      </c>
      <c r="C347">
        <v>0.17</v>
      </c>
      <c r="D347" t="s">
        <v>9</v>
      </c>
      <c r="E347" t="s">
        <v>68</v>
      </c>
      <c r="F347">
        <v>0.17292420775016201</v>
      </c>
    </row>
    <row r="348" spans="1:6" x14ac:dyDescent="0.25">
      <c r="A348">
        <v>2045</v>
      </c>
      <c r="B348" t="s">
        <v>81</v>
      </c>
      <c r="C348">
        <v>0.17</v>
      </c>
      <c r="D348" t="s">
        <v>9</v>
      </c>
      <c r="E348" t="s">
        <v>68</v>
      </c>
      <c r="F348">
        <v>0.166451635306856</v>
      </c>
    </row>
    <row r="349" spans="1:6" x14ac:dyDescent="0.25">
      <c r="A349">
        <v>2046</v>
      </c>
      <c r="B349" t="s">
        <v>81</v>
      </c>
      <c r="C349">
        <v>0.16</v>
      </c>
      <c r="D349" t="s">
        <v>9</v>
      </c>
      <c r="E349" t="s">
        <v>68</v>
      </c>
      <c r="F349">
        <v>0.160227791906114</v>
      </c>
    </row>
    <row r="350" spans="1:6" x14ac:dyDescent="0.25">
      <c r="A350">
        <v>2047</v>
      </c>
      <c r="B350" t="s">
        <v>81</v>
      </c>
      <c r="C350">
        <v>0.15</v>
      </c>
      <c r="D350" t="s">
        <v>9</v>
      </c>
      <c r="E350" t="s">
        <v>68</v>
      </c>
      <c r="F350">
        <v>0.154242634582516</v>
      </c>
    </row>
    <row r="351" spans="1:6" x14ac:dyDescent="0.25">
      <c r="A351">
        <v>2048</v>
      </c>
      <c r="B351" t="s">
        <v>81</v>
      </c>
      <c r="C351">
        <v>0.15</v>
      </c>
      <c r="D351" t="s">
        <v>9</v>
      </c>
      <c r="E351" t="s">
        <v>68</v>
      </c>
      <c r="F351">
        <v>0.14848656793648901</v>
      </c>
    </row>
    <row r="352" spans="1:6" x14ac:dyDescent="0.25">
      <c r="A352">
        <v>2049</v>
      </c>
      <c r="B352" t="s">
        <v>81</v>
      </c>
      <c r="C352">
        <v>0.14000000000000001</v>
      </c>
      <c r="D352" t="s">
        <v>9</v>
      </c>
      <c r="E352" t="s">
        <v>68</v>
      </c>
      <c r="F352">
        <v>0.142950420820463</v>
      </c>
    </row>
    <row r="353" spans="1:6" x14ac:dyDescent="0.25">
      <c r="A353">
        <v>2050</v>
      </c>
      <c r="B353" t="s">
        <v>81</v>
      </c>
      <c r="C353">
        <v>0.14000000000000001</v>
      </c>
      <c r="D353" t="s">
        <v>9</v>
      </c>
      <c r="E353" t="s">
        <v>68</v>
      </c>
      <c r="F353">
        <v>0.13762542352532001</v>
      </c>
    </row>
  </sheetData>
  <autoFilter ref="A6:E353" xr:uid="{00000000-0001-0000-2F00-000000000000}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>
      <selection activeCell="I1" sqref="I1"/>
    </sheetView>
  </sheetViews>
  <sheetFormatPr defaultColWidth="11.5703125" defaultRowHeight="15" x14ac:dyDescent="0.25"/>
  <sheetData>
    <row r="1" spans="1:4" x14ac:dyDescent="0.25">
      <c r="A1" s="15" t="s">
        <v>33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5</v>
      </c>
      <c r="C6" s="3" t="s">
        <v>34</v>
      </c>
      <c r="D6" s="3" t="s">
        <v>8</v>
      </c>
    </row>
    <row r="7" spans="1:4" x14ac:dyDescent="0.25">
      <c r="A7">
        <v>2021</v>
      </c>
      <c r="B7" t="s">
        <v>35</v>
      </c>
      <c r="C7" s="10">
        <v>51.539141200000003</v>
      </c>
      <c r="D7" t="s">
        <v>36</v>
      </c>
    </row>
    <row r="8" spans="1:4" x14ac:dyDescent="0.25">
      <c r="A8">
        <v>2021</v>
      </c>
      <c r="B8" t="s">
        <v>12</v>
      </c>
      <c r="C8" s="10">
        <v>0.3</v>
      </c>
      <c r="D8" t="s">
        <v>36</v>
      </c>
    </row>
    <row r="9" spans="1:4" x14ac:dyDescent="0.25">
      <c r="A9">
        <v>2025</v>
      </c>
      <c r="B9" t="s">
        <v>35</v>
      </c>
      <c r="C9" s="10">
        <v>35.109049773000002</v>
      </c>
      <c r="D9" t="s">
        <v>36</v>
      </c>
    </row>
    <row r="10" spans="1:4" x14ac:dyDescent="0.25">
      <c r="A10">
        <v>2025</v>
      </c>
      <c r="B10" t="s">
        <v>12</v>
      </c>
      <c r="C10" s="10">
        <v>0.287719014</v>
      </c>
      <c r="D10" t="s">
        <v>36</v>
      </c>
    </row>
    <row r="11" spans="1:4" x14ac:dyDescent="0.25">
      <c r="A11">
        <v>2030</v>
      </c>
      <c r="B11" t="s">
        <v>35</v>
      </c>
      <c r="C11" s="10">
        <v>28.196922729000001</v>
      </c>
      <c r="D11" t="s">
        <v>36</v>
      </c>
    </row>
    <row r="12" spans="1:4" x14ac:dyDescent="0.25">
      <c r="A12">
        <v>2030</v>
      </c>
      <c r="B12" t="s">
        <v>37</v>
      </c>
      <c r="C12" s="10">
        <v>0.36380032699999998</v>
      </c>
      <c r="D12" t="s">
        <v>36</v>
      </c>
    </row>
    <row r="13" spans="1:4" x14ac:dyDescent="0.25">
      <c r="A13">
        <v>2030</v>
      </c>
      <c r="B13" t="s">
        <v>12</v>
      </c>
      <c r="C13" s="10">
        <v>8.2945033000000001E-2</v>
      </c>
      <c r="D13" t="s">
        <v>36</v>
      </c>
    </row>
    <row r="14" spans="1:4" x14ac:dyDescent="0.25">
      <c r="A14">
        <v>2035</v>
      </c>
      <c r="B14" t="s">
        <v>35</v>
      </c>
      <c r="C14" s="10">
        <v>3.0018833950000001</v>
      </c>
      <c r="D14" t="s">
        <v>36</v>
      </c>
    </row>
    <row r="15" spans="1:4" x14ac:dyDescent="0.25">
      <c r="A15">
        <v>2035</v>
      </c>
      <c r="B15" t="s">
        <v>37</v>
      </c>
      <c r="C15" s="10">
        <v>0.5</v>
      </c>
      <c r="D15" t="s">
        <v>36</v>
      </c>
    </row>
    <row r="16" spans="1:4" x14ac:dyDescent="0.25">
      <c r="A16">
        <v>2035</v>
      </c>
      <c r="B16" t="s">
        <v>12</v>
      </c>
      <c r="C16" s="10">
        <v>-8.8255058399999999</v>
      </c>
      <c r="D16" t="s">
        <v>36</v>
      </c>
    </row>
    <row r="17" spans="1:4" x14ac:dyDescent="0.25">
      <c r="A17">
        <v>2040</v>
      </c>
      <c r="B17" t="s">
        <v>35</v>
      </c>
      <c r="C17" s="10">
        <v>1.565529325</v>
      </c>
      <c r="D17" t="s">
        <v>36</v>
      </c>
    </row>
    <row r="18" spans="1:4" x14ac:dyDescent="0.25">
      <c r="A18">
        <v>2040</v>
      </c>
      <c r="B18" t="s">
        <v>37</v>
      </c>
      <c r="C18" s="10">
        <v>1.3408507409999999</v>
      </c>
      <c r="D18" t="s">
        <v>36</v>
      </c>
    </row>
    <row r="19" spans="1:4" x14ac:dyDescent="0.25">
      <c r="A19">
        <v>2040</v>
      </c>
      <c r="B19" t="s">
        <v>12</v>
      </c>
      <c r="C19" s="10">
        <v>-18.767203601999999</v>
      </c>
      <c r="D19" t="s">
        <v>36</v>
      </c>
    </row>
    <row r="20" spans="1:4" x14ac:dyDescent="0.25">
      <c r="A20">
        <v>2045</v>
      </c>
      <c r="B20" t="s">
        <v>35</v>
      </c>
      <c r="C20" s="10">
        <v>1.1454007100000001</v>
      </c>
      <c r="D20" t="s">
        <v>36</v>
      </c>
    </row>
    <row r="21" spans="1:4" x14ac:dyDescent="0.25">
      <c r="A21">
        <v>2045</v>
      </c>
      <c r="B21" t="s">
        <v>37</v>
      </c>
      <c r="C21" s="10">
        <v>1.8892144369999999</v>
      </c>
      <c r="D21" t="s">
        <v>36</v>
      </c>
    </row>
    <row r="22" spans="1:4" x14ac:dyDescent="0.25">
      <c r="A22">
        <v>2045</v>
      </c>
      <c r="B22" t="s">
        <v>12</v>
      </c>
      <c r="C22" s="10">
        <v>-30.237770223999998</v>
      </c>
      <c r="D22" t="s">
        <v>36</v>
      </c>
    </row>
    <row r="23" spans="1:4" x14ac:dyDescent="0.25">
      <c r="A23">
        <v>2050</v>
      </c>
      <c r="B23" t="s">
        <v>35</v>
      </c>
      <c r="C23" s="10">
        <v>3.1719127029999998</v>
      </c>
      <c r="D23" t="s">
        <v>36</v>
      </c>
    </row>
    <row r="24" spans="1:4" x14ac:dyDescent="0.25">
      <c r="A24">
        <v>2050</v>
      </c>
      <c r="B24" t="s">
        <v>37</v>
      </c>
      <c r="C24" s="10">
        <v>2.4501882039999998</v>
      </c>
      <c r="D24" t="s">
        <v>36</v>
      </c>
    </row>
    <row r="25" spans="1:4" x14ac:dyDescent="0.25">
      <c r="A25">
        <v>2050</v>
      </c>
      <c r="B25" t="s">
        <v>12</v>
      </c>
      <c r="C25" s="10">
        <v>-41.463192636000002</v>
      </c>
      <c r="D25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363"/>
  <sheetViews>
    <sheetView workbookViewId="0">
      <selection activeCell="A2" sqref="A2"/>
    </sheetView>
  </sheetViews>
  <sheetFormatPr defaultColWidth="11.5703125" defaultRowHeight="15" x14ac:dyDescent="0.25"/>
  <sheetData>
    <row r="1" spans="1:5" x14ac:dyDescent="0.25">
      <c r="A1" s="15" t="s">
        <v>200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6</v>
      </c>
      <c r="B6" s="3" t="s">
        <v>44</v>
      </c>
      <c r="C6" s="3" t="s">
        <v>7</v>
      </c>
      <c r="D6" s="3" t="s">
        <v>4</v>
      </c>
      <c r="E6" s="3" t="s">
        <v>8</v>
      </c>
    </row>
    <row r="7" spans="1:5" x14ac:dyDescent="0.25">
      <c r="A7">
        <v>2000</v>
      </c>
      <c r="B7" t="s">
        <v>201</v>
      </c>
      <c r="C7">
        <v>1.89</v>
      </c>
      <c r="D7" t="s">
        <v>9</v>
      </c>
      <c r="E7" t="s">
        <v>49</v>
      </c>
    </row>
    <row r="8" spans="1:5" x14ac:dyDescent="0.25">
      <c r="A8">
        <v>2000</v>
      </c>
      <c r="B8" t="s">
        <v>202</v>
      </c>
      <c r="C8">
        <v>0.14000000000000001</v>
      </c>
      <c r="D8" t="s">
        <v>9</v>
      </c>
      <c r="E8" t="s">
        <v>49</v>
      </c>
    </row>
    <row r="9" spans="1:5" x14ac:dyDescent="0.25">
      <c r="A9">
        <v>2000</v>
      </c>
      <c r="B9" t="s">
        <v>203</v>
      </c>
      <c r="C9">
        <v>11.61</v>
      </c>
      <c r="D9" t="s">
        <v>9</v>
      </c>
      <c r="E9" t="s">
        <v>49</v>
      </c>
    </row>
    <row r="10" spans="1:5" x14ac:dyDescent="0.25">
      <c r="A10">
        <v>2000</v>
      </c>
      <c r="B10" t="s">
        <v>204</v>
      </c>
      <c r="C10">
        <v>0</v>
      </c>
      <c r="D10" t="s">
        <v>9</v>
      </c>
      <c r="E10" t="s">
        <v>49</v>
      </c>
    </row>
    <row r="11" spans="1:5" x14ac:dyDescent="0.25">
      <c r="A11">
        <v>2000</v>
      </c>
      <c r="B11" t="s">
        <v>205</v>
      </c>
      <c r="C11">
        <v>3.08</v>
      </c>
      <c r="D11" t="s">
        <v>9</v>
      </c>
      <c r="E11" t="s">
        <v>49</v>
      </c>
    </row>
    <row r="12" spans="1:5" x14ac:dyDescent="0.25">
      <c r="A12">
        <v>2000</v>
      </c>
      <c r="B12" t="s">
        <v>206</v>
      </c>
      <c r="C12">
        <v>0</v>
      </c>
      <c r="D12" t="s">
        <v>9</v>
      </c>
      <c r="E12" t="s">
        <v>49</v>
      </c>
    </row>
    <row r="13" spans="1:5" x14ac:dyDescent="0.25">
      <c r="A13">
        <v>2000</v>
      </c>
      <c r="B13" t="s">
        <v>207</v>
      </c>
      <c r="C13">
        <v>0</v>
      </c>
      <c r="D13" t="s">
        <v>9</v>
      </c>
      <c r="E13" t="s">
        <v>49</v>
      </c>
    </row>
    <row r="14" spans="1:5" x14ac:dyDescent="0.25">
      <c r="A14">
        <v>2001</v>
      </c>
      <c r="B14" t="s">
        <v>201</v>
      </c>
      <c r="C14">
        <v>1.9</v>
      </c>
      <c r="D14" t="s">
        <v>9</v>
      </c>
      <c r="E14" t="s">
        <v>49</v>
      </c>
    </row>
    <row r="15" spans="1:5" x14ac:dyDescent="0.25">
      <c r="A15">
        <v>2001</v>
      </c>
      <c r="B15" t="s">
        <v>202</v>
      </c>
      <c r="C15">
        <v>0.15</v>
      </c>
      <c r="D15" t="s">
        <v>9</v>
      </c>
      <c r="E15" t="s">
        <v>49</v>
      </c>
    </row>
    <row r="16" spans="1:5" x14ac:dyDescent="0.25">
      <c r="A16">
        <v>2001</v>
      </c>
      <c r="B16" t="s">
        <v>203</v>
      </c>
      <c r="C16">
        <v>12.03</v>
      </c>
      <c r="D16" t="s">
        <v>9</v>
      </c>
      <c r="E16" t="s">
        <v>49</v>
      </c>
    </row>
    <row r="17" spans="1:5" x14ac:dyDescent="0.25">
      <c r="A17">
        <v>2001</v>
      </c>
      <c r="B17" t="s">
        <v>204</v>
      </c>
      <c r="C17">
        <v>0</v>
      </c>
      <c r="D17" t="s">
        <v>9</v>
      </c>
      <c r="E17" t="s">
        <v>49</v>
      </c>
    </row>
    <row r="18" spans="1:5" x14ac:dyDescent="0.25">
      <c r="A18">
        <v>2001</v>
      </c>
      <c r="B18" t="s">
        <v>205</v>
      </c>
      <c r="C18">
        <v>3.39</v>
      </c>
      <c r="D18" t="s">
        <v>9</v>
      </c>
      <c r="E18" t="s">
        <v>49</v>
      </c>
    </row>
    <row r="19" spans="1:5" x14ac:dyDescent="0.25">
      <c r="A19">
        <v>2001</v>
      </c>
      <c r="B19" t="s">
        <v>206</v>
      </c>
      <c r="C19">
        <v>0</v>
      </c>
      <c r="D19" t="s">
        <v>9</v>
      </c>
      <c r="E19" t="s">
        <v>49</v>
      </c>
    </row>
    <row r="20" spans="1:5" x14ac:dyDescent="0.25">
      <c r="A20">
        <v>2001</v>
      </c>
      <c r="B20" t="s">
        <v>207</v>
      </c>
      <c r="C20">
        <v>0</v>
      </c>
      <c r="D20" t="s">
        <v>9</v>
      </c>
      <c r="E20" t="s">
        <v>49</v>
      </c>
    </row>
    <row r="21" spans="1:5" x14ac:dyDescent="0.25">
      <c r="A21">
        <v>2002</v>
      </c>
      <c r="B21" t="s">
        <v>201</v>
      </c>
      <c r="C21">
        <v>1.78</v>
      </c>
      <c r="D21" t="s">
        <v>9</v>
      </c>
      <c r="E21" t="s">
        <v>49</v>
      </c>
    </row>
    <row r="22" spans="1:5" x14ac:dyDescent="0.25">
      <c r="A22">
        <v>2002</v>
      </c>
      <c r="B22" t="s">
        <v>202</v>
      </c>
      <c r="C22">
        <v>0.15</v>
      </c>
      <c r="D22" t="s">
        <v>9</v>
      </c>
      <c r="E22" t="s">
        <v>49</v>
      </c>
    </row>
    <row r="23" spans="1:5" x14ac:dyDescent="0.25">
      <c r="A23">
        <v>2002</v>
      </c>
      <c r="B23" t="s">
        <v>203</v>
      </c>
      <c r="C23">
        <v>11.86</v>
      </c>
      <c r="D23" t="s">
        <v>9</v>
      </c>
      <c r="E23" t="s">
        <v>49</v>
      </c>
    </row>
    <row r="24" spans="1:5" x14ac:dyDescent="0.25">
      <c r="A24">
        <v>2002</v>
      </c>
      <c r="B24" t="s">
        <v>204</v>
      </c>
      <c r="C24">
        <v>0</v>
      </c>
      <c r="D24" t="s">
        <v>9</v>
      </c>
      <c r="E24" t="s">
        <v>49</v>
      </c>
    </row>
    <row r="25" spans="1:5" x14ac:dyDescent="0.25">
      <c r="A25">
        <v>2002</v>
      </c>
      <c r="B25" t="s">
        <v>205</v>
      </c>
      <c r="C25">
        <v>3.52</v>
      </c>
      <c r="D25" t="s">
        <v>9</v>
      </c>
      <c r="E25" t="s">
        <v>49</v>
      </c>
    </row>
    <row r="26" spans="1:5" x14ac:dyDescent="0.25">
      <c r="A26">
        <v>2002</v>
      </c>
      <c r="B26" t="s">
        <v>206</v>
      </c>
      <c r="C26">
        <v>0</v>
      </c>
      <c r="D26" t="s">
        <v>9</v>
      </c>
      <c r="E26" t="s">
        <v>49</v>
      </c>
    </row>
    <row r="27" spans="1:5" x14ac:dyDescent="0.25">
      <c r="A27">
        <v>2002</v>
      </c>
      <c r="B27" t="s">
        <v>207</v>
      </c>
      <c r="C27">
        <v>0</v>
      </c>
      <c r="D27" t="s">
        <v>9</v>
      </c>
      <c r="E27" t="s">
        <v>49</v>
      </c>
    </row>
    <row r="28" spans="1:5" x14ac:dyDescent="0.25">
      <c r="A28">
        <v>2003</v>
      </c>
      <c r="B28" t="s">
        <v>201</v>
      </c>
      <c r="C28">
        <v>1.63</v>
      </c>
      <c r="D28" t="s">
        <v>9</v>
      </c>
      <c r="E28" t="s">
        <v>49</v>
      </c>
    </row>
    <row r="29" spans="1:5" x14ac:dyDescent="0.25">
      <c r="A29">
        <v>2003</v>
      </c>
      <c r="B29" t="s">
        <v>202</v>
      </c>
      <c r="C29">
        <v>0.17</v>
      </c>
      <c r="D29" t="s">
        <v>9</v>
      </c>
      <c r="E29" t="s">
        <v>49</v>
      </c>
    </row>
    <row r="30" spans="1:5" x14ac:dyDescent="0.25">
      <c r="A30">
        <v>2003</v>
      </c>
      <c r="B30" t="s">
        <v>203</v>
      </c>
      <c r="C30">
        <v>11.11</v>
      </c>
      <c r="D30" t="s">
        <v>9</v>
      </c>
      <c r="E30" t="s">
        <v>49</v>
      </c>
    </row>
    <row r="31" spans="1:5" x14ac:dyDescent="0.25">
      <c r="A31">
        <v>2003</v>
      </c>
      <c r="B31" t="s">
        <v>204</v>
      </c>
      <c r="C31">
        <v>0</v>
      </c>
      <c r="D31" t="s">
        <v>9</v>
      </c>
      <c r="E31" t="s">
        <v>49</v>
      </c>
    </row>
    <row r="32" spans="1:5" x14ac:dyDescent="0.25">
      <c r="A32">
        <v>2003</v>
      </c>
      <c r="B32" t="s">
        <v>205</v>
      </c>
      <c r="C32">
        <v>3.82</v>
      </c>
      <c r="D32" t="s">
        <v>9</v>
      </c>
      <c r="E32" t="s">
        <v>49</v>
      </c>
    </row>
    <row r="33" spans="1:5" x14ac:dyDescent="0.25">
      <c r="A33">
        <v>2003</v>
      </c>
      <c r="B33" t="s">
        <v>206</v>
      </c>
      <c r="C33">
        <v>0</v>
      </c>
      <c r="D33" t="s">
        <v>9</v>
      </c>
      <c r="E33" t="s">
        <v>49</v>
      </c>
    </row>
    <row r="34" spans="1:5" x14ac:dyDescent="0.25">
      <c r="A34">
        <v>2003</v>
      </c>
      <c r="B34" t="s">
        <v>207</v>
      </c>
      <c r="C34">
        <v>0</v>
      </c>
      <c r="D34" t="s">
        <v>9</v>
      </c>
      <c r="E34" t="s">
        <v>49</v>
      </c>
    </row>
    <row r="35" spans="1:5" x14ac:dyDescent="0.25">
      <c r="A35">
        <v>2004</v>
      </c>
      <c r="B35" t="s">
        <v>201</v>
      </c>
      <c r="C35">
        <v>1.62</v>
      </c>
      <c r="D35" t="s">
        <v>9</v>
      </c>
      <c r="E35" t="s">
        <v>49</v>
      </c>
    </row>
    <row r="36" spans="1:5" x14ac:dyDescent="0.25">
      <c r="A36">
        <v>2004</v>
      </c>
      <c r="B36" t="s">
        <v>202</v>
      </c>
      <c r="C36">
        <v>0.26</v>
      </c>
      <c r="D36" t="s">
        <v>9</v>
      </c>
      <c r="E36" t="s">
        <v>49</v>
      </c>
    </row>
    <row r="37" spans="1:5" x14ac:dyDescent="0.25">
      <c r="A37">
        <v>2004</v>
      </c>
      <c r="B37" t="s">
        <v>203</v>
      </c>
      <c r="C37">
        <v>10.69</v>
      </c>
      <c r="D37" t="s">
        <v>9</v>
      </c>
      <c r="E37" t="s">
        <v>49</v>
      </c>
    </row>
    <row r="38" spans="1:5" x14ac:dyDescent="0.25">
      <c r="A38">
        <v>2004</v>
      </c>
      <c r="B38" t="s">
        <v>204</v>
      </c>
      <c r="C38">
        <v>0</v>
      </c>
      <c r="D38" t="s">
        <v>9</v>
      </c>
      <c r="E38" t="s">
        <v>49</v>
      </c>
    </row>
    <row r="39" spans="1:5" x14ac:dyDescent="0.25">
      <c r="A39">
        <v>2004</v>
      </c>
      <c r="B39" t="s">
        <v>205</v>
      </c>
      <c r="C39">
        <v>4.43</v>
      </c>
      <c r="D39" t="s">
        <v>9</v>
      </c>
      <c r="E39" t="s">
        <v>49</v>
      </c>
    </row>
    <row r="40" spans="1:5" x14ac:dyDescent="0.25">
      <c r="A40">
        <v>2004</v>
      </c>
      <c r="B40" t="s">
        <v>206</v>
      </c>
      <c r="C40">
        <v>0</v>
      </c>
      <c r="D40" t="s">
        <v>9</v>
      </c>
      <c r="E40" t="s">
        <v>49</v>
      </c>
    </row>
    <row r="41" spans="1:5" x14ac:dyDescent="0.25">
      <c r="A41">
        <v>2004</v>
      </c>
      <c r="B41" t="s">
        <v>207</v>
      </c>
      <c r="C41">
        <v>0</v>
      </c>
      <c r="D41" t="s">
        <v>9</v>
      </c>
      <c r="E41" t="s">
        <v>49</v>
      </c>
    </row>
    <row r="42" spans="1:5" x14ac:dyDescent="0.25">
      <c r="A42">
        <v>2005</v>
      </c>
      <c r="B42" t="s">
        <v>201</v>
      </c>
      <c r="C42">
        <v>1.6</v>
      </c>
      <c r="D42" t="s">
        <v>9</v>
      </c>
      <c r="E42" t="s">
        <v>49</v>
      </c>
    </row>
    <row r="43" spans="1:5" x14ac:dyDescent="0.25">
      <c r="A43">
        <v>2005</v>
      </c>
      <c r="B43" t="s">
        <v>202</v>
      </c>
      <c r="C43">
        <v>0.43</v>
      </c>
      <c r="D43" t="s">
        <v>9</v>
      </c>
      <c r="E43" t="s">
        <v>49</v>
      </c>
    </row>
    <row r="44" spans="1:5" x14ac:dyDescent="0.25">
      <c r="A44">
        <v>2005</v>
      </c>
      <c r="B44" t="s">
        <v>203</v>
      </c>
      <c r="C44">
        <v>10.33</v>
      </c>
      <c r="D44" t="s">
        <v>9</v>
      </c>
      <c r="E44" t="s">
        <v>49</v>
      </c>
    </row>
    <row r="45" spans="1:5" x14ac:dyDescent="0.25">
      <c r="A45">
        <v>2005</v>
      </c>
      <c r="B45" t="s">
        <v>204</v>
      </c>
      <c r="C45">
        <v>0</v>
      </c>
      <c r="D45" t="s">
        <v>9</v>
      </c>
      <c r="E45" t="s">
        <v>49</v>
      </c>
    </row>
    <row r="46" spans="1:5" x14ac:dyDescent="0.25">
      <c r="A46">
        <v>2005</v>
      </c>
      <c r="B46" t="s">
        <v>205</v>
      </c>
      <c r="C46">
        <v>4.66</v>
      </c>
      <c r="D46" t="s">
        <v>9</v>
      </c>
      <c r="E46" t="s">
        <v>49</v>
      </c>
    </row>
    <row r="47" spans="1:5" x14ac:dyDescent="0.25">
      <c r="A47">
        <v>2005</v>
      </c>
      <c r="B47" t="s">
        <v>206</v>
      </c>
      <c r="C47">
        <v>0</v>
      </c>
      <c r="D47" t="s">
        <v>9</v>
      </c>
      <c r="E47" t="s">
        <v>49</v>
      </c>
    </row>
    <row r="48" spans="1:5" x14ac:dyDescent="0.25">
      <c r="A48">
        <v>2005</v>
      </c>
      <c r="B48" t="s">
        <v>207</v>
      </c>
      <c r="C48">
        <v>0</v>
      </c>
      <c r="D48" t="s">
        <v>9</v>
      </c>
      <c r="E48" t="s">
        <v>49</v>
      </c>
    </row>
    <row r="49" spans="1:5" x14ac:dyDescent="0.25">
      <c r="A49">
        <v>2006</v>
      </c>
      <c r="B49" t="s">
        <v>201</v>
      </c>
      <c r="C49">
        <v>1.55</v>
      </c>
      <c r="D49" t="s">
        <v>9</v>
      </c>
      <c r="E49" t="s">
        <v>49</v>
      </c>
    </row>
    <row r="50" spans="1:5" x14ac:dyDescent="0.25">
      <c r="A50">
        <v>2006</v>
      </c>
      <c r="B50" t="s">
        <v>202</v>
      </c>
      <c r="C50">
        <v>0.7</v>
      </c>
      <c r="D50" t="s">
        <v>9</v>
      </c>
      <c r="E50" t="s">
        <v>49</v>
      </c>
    </row>
    <row r="51" spans="1:5" x14ac:dyDescent="0.25">
      <c r="A51">
        <v>2006</v>
      </c>
      <c r="B51" t="s">
        <v>203</v>
      </c>
      <c r="C51">
        <v>9.86</v>
      </c>
      <c r="D51" t="s">
        <v>9</v>
      </c>
      <c r="E51" t="s">
        <v>49</v>
      </c>
    </row>
    <row r="52" spans="1:5" x14ac:dyDescent="0.25">
      <c r="A52">
        <v>2006</v>
      </c>
      <c r="B52" t="s">
        <v>204</v>
      </c>
      <c r="C52">
        <v>0.02</v>
      </c>
      <c r="D52" t="s">
        <v>9</v>
      </c>
      <c r="E52" t="s">
        <v>49</v>
      </c>
    </row>
    <row r="53" spans="1:5" x14ac:dyDescent="0.25">
      <c r="A53">
        <v>2006</v>
      </c>
      <c r="B53" t="s">
        <v>205</v>
      </c>
      <c r="C53">
        <v>4.97</v>
      </c>
      <c r="D53" t="s">
        <v>9</v>
      </c>
      <c r="E53" t="s">
        <v>49</v>
      </c>
    </row>
    <row r="54" spans="1:5" x14ac:dyDescent="0.25">
      <c r="A54">
        <v>2006</v>
      </c>
      <c r="B54" t="s">
        <v>206</v>
      </c>
      <c r="C54">
        <v>0</v>
      </c>
      <c r="D54" t="s">
        <v>9</v>
      </c>
      <c r="E54" t="s">
        <v>49</v>
      </c>
    </row>
    <row r="55" spans="1:5" x14ac:dyDescent="0.25">
      <c r="A55">
        <v>2006</v>
      </c>
      <c r="B55" t="s">
        <v>207</v>
      </c>
      <c r="C55">
        <v>0</v>
      </c>
      <c r="D55" t="s">
        <v>9</v>
      </c>
      <c r="E55" t="s">
        <v>49</v>
      </c>
    </row>
    <row r="56" spans="1:5" x14ac:dyDescent="0.25">
      <c r="A56">
        <v>2007</v>
      </c>
      <c r="B56" t="s">
        <v>201</v>
      </c>
      <c r="C56">
        <v>1.45</v>
      </c>
      <c r="D56" t="s">
        <v>9</v>
      </c>
      <c r="E56" t="s">
        <v>49</v>
      </c>
    </row>
    <row r="57" spans="1:5" x14ac:dyDescent="0.25">
      <c r="A57">
        <v>2007</v>
      </c>
      <c r="B57" t="s">
        <v>202</v>
      </c>
      <c r="C57">
        <v>0.86</v>
      </c>
      <c r="D57" t="s">
        <v>9</v>
      </c>
      <c r="E57" t="s">
        <v>49</v>
      </c>
    </row>
    <row r="58" spans="1:5" x14ac:dyDescent="0.25">
      <c r="A58">
        <v>2007</v>
      </c>
      <c r="B58" t="s">
        <v>203</v>
      </c>
      <c r="C58">
        <v>9.49</v>
      </c>
      <c r="D58" t="s">
        <v>9</v>
      </c>
      <c r="E58" t="s">
        <v>49</v>
      </c>
    </row>
    <row r="59" spans="1:5" x14ac:dyDescent="0.25">
      <c r="A59">
        <v>2007</v>
      </c>
      <c r="B59" t="s">
        <v>204</v>
      </c>
      <c r="C59">
        <v>0.1</v>
      </c>
      <c r="D59" t="s">
        <v>9</v>
      </c>
      <c r="E59" t="s">
        <v>49</v>
      </c>
    </row>
    <row r="60" spans="1:5" x14ac:dyDescent="0.25">
      <c r="A60">
        <v>2007</v>
      </c>
      <c r="B60" t="s">
        <v>205</v>
      </c>
      <c r="C60">
        <v>4.99</v>
      </c>
      <c r="D60" t="s">
        <v>9</v>
      </c>
      <c r="E60" t="s">
        <v>49</v>
      </c>
    </row>
    <row r="61" spans="1:5" x14ac:dyDescent="0.25">
      <c r="A61">
        <v>2007</v>
      </c>
      <c r="B61" t="s">
        <v>206</v>
      </c>
      <c r="C61">
        <v>0</v>
      </c>
      <c r="D61" t="s">
        <v>9</v>
      </c>
      <c r="E61" t="s">
        <v>49</v>
      </c>
    </row>
    <row r="62" spans="1:5" x14ac:dyDescent="0.25">
      <c r="A62">
        <v>2007</v>
      </c>
      <c r="B62" t="s">
        <v>207</v>
      </c>
      <c r="C62">
        <v>0</v>
      </c>
      <c r="D62" t="s">
        <v>9</v>
      </c>
      <c r="E62" t="s">
        <v>49</v>
      </c>
    </row>
    <row r="63" spans="1:5" x14ac:dyDescent="0.25">
      <c r="A63">
        <v>2008</v>
      </c>
      <c r="B63" t="s">
        <v>201</v>
      </c>
      <c r="C63">
        <v>1.35</v>
      </c>
      <c r="D63" t="s">
        <v>9</v>
      </c>
      <c r="E63" t="s">
        <v>49</v>
      </c>
    </row>
    <row r="64" spans="1:5" x14ac:dyDescent="0.25">
      <c r="A64">
        <v>2008</v>
      </c>
      <c r="B64" t="s">
        <v>202</v>
      </c>
      <c r="C64">
        <v>0.92</v>
      </c>
      <c r="D64" t="s">
        <v>9</v>
      </c>
      <c r="E64" t="s">
        <v>49</v>
      </c>
    </row>
    <row r="65" spans="1:5" x14ac:dyDescent="0.25">
      <c r="A65">
        <v>2008</v>
      </c>
      <c r="B65" t="s">
        <v>203</v>
      </c>
      <c r="C65">
        <v>8.7100000000000009</v>
      </c>
      <c r="D65" t="s">
        <v>9</v>
      </c>
      <c r="E65" t="s">
        <v>49</v>
      </c>
    </row>
    <row r="66" spans="1:5" x14ac:dyDescent="0.25">
      <c r="A66">
        <v>2008</v>
      </c>
      <c r="B66" t="s">
        <v>204</v>
      </c>
      <c r="C66">
        <v>0.22</v>
      </c>
      <c r="D66" t="s">
        <v>9</v>
      </c>
      <c r="E66" t="s">
        <v>49</v>
      </c>
    </row>
    <row r="67" spans="1:5" x14ac:dyDescent="0.25">
      <c r="A67">
        <v>2008</v>
      </c>
      <c r="B67" t="s">
        <v>205</v>
      </c>
      <c r="C67">
        <v>4.91</v>
      </c>
      <c r="D67" t="s">
        <v>9</v>
      </c>
      <c r="E67" t="s">
        <v>49</v>
      </c>
    </row>
    <row r="68" spans="1:5" x14ac:dyDescent="0.25">
      <c r="A68">
        <v>2008</v>
      </c>
      <c r="B68" t="s">
        <v>206</v>
      </c>
      <c r="C68">
        <v>0</v>
      </c>
      <c r="D68" t="s">
        <v>9</v>
      </c>
      <c r="E68" t="s">
        <v>49</v>
      </c>
    </row>
    <row r="69" spans="1:5" x14ac:dyDescent="0.25">
      <c r="A69">
        <v>2008</v>
      </c>
      <c r="B69" t="s">
        <v>207</v>
      </c>
      <c r="C69">
        <v>0.02</v>
      </c>
      <c r="D69" t="s">
        <v>9</v>
      </c>
      <c r="E69" t="s">
        <v>49</v>
      </c>
    </row>
    <row r="70" spans="1:5" x14ac:dyDescent="0.25">
      <c r="A70">
        <v>2009</v>
      </c>
      <c r="B70" t="s">
        <v>201</v>
      </c>
      <c r="C70">
        <v>1.3</v>
      </c>
      <c r="D70" t="s">
        <v>9</v>
      </c>
      <c r="E70" t="s">
        <v>49</v>
      </c>
    </row>
    <row r="71" spans="1:5" x14ac:dyDescent="0.25">
      <c r="A71">
        <v>2009</v>
      </c>
      <c r="B71" t="s">
        <v>202</v>
      </c>
      <c r="C71">
        <v>0.95</v>
      </c>
      <c r="D71" t="s">
        <v>9</v>
      </c>
      <c r="E71" t="s">
        <v>49</v>
      </c>
    </row>
    <row r="72" spans="1:5" x14ac:dyDescent="0.25">
      <c r="A72">
        <v>2009</v>
      </c>
      <c r="B72" t="s">
        <v>203</v>
      </c>
      <c r="C72">
        <v>7.7</v>
      </c>
      <c r="D72" t="s">
        <v>9</v>
      </c>
      <c r="E72" t="s">
        <v>49</v>
      </c>
    </row>
    <row r="73" spans="1:5" x14ac:dyDescent="0.25">
      <c r="A73">
        <v>2009</v>
      </c>
      <c r="B73" t="s">
        <v>204</v>
      </c>
      <c r="C73">
        <v>0.43</v>
      </c>
      <c r="D73" t="s">
        <v>9</v>
      </c>
      <c r="E73" t="s">
        <v>49</v>
      </c>
    </row>
    <row r="74" spans="1:5" x14ac:dyDescent="0.25">
      <c r="A74">
        <v>2009</v>
      </c>
      <c r="B74" t="s">
        <v>205</v>
      </c>
      <c r="C74">
        <v>4.62</v>
      </c>
      <c r="D74" t="s">
        <v>9</v>
      </c>
      <c r="E74" t="s">
        <v>49</v>
      </c>
    </row>
    <row r="75" spans="1:5" x14ac:dyDescent="0.25">
      <c r="A75">
        <v>2009</v>
      </c>
      <c r="B75" t="s">
        <v>206</v>
      </c>
      <c r="C75">
        <v>0</v>
      </c>
      <c r="D75" t="s">
        <v>9</v>
      </c>
      <c r="E75" t="s">
        <v>49</v>
      </c>
    </row>
    <row r="76" spans="1:5" x14ac:dyDescent="0.25">
      <c r="A76">
        <v>2009</v>
      </c>
      <c r="B76" t="s">
        <v>207</v>
      </c>
      <c r="C76">
        <v>0.06</v>
      </c>
      <c r="D76" t="s">
        <v>9</v>
      </c>
      <c r="E76" t="s">
        <v>49</v>
      </c>
    </row>
    <row r="77" spans="1:5" x14ac:dyDescent="0.25">
      <c r="A77">
        <v>2010</v>
      </c>
      <c r="B77" t="s">
        <v>201</v>
      </c>
      <c r="C77">
        <v>1.42</v>
      </c>
      <c r="D77" t="s">
        <v>9</v>
      </c>
      <c r="E77" t="s">
        <v>49</v>
      </c>
    </row>
    <row r="78" spans="1:5" x14ac:dyDescent="0.25">
      <c r="A78">
        <v>2010</v>
      </c>
      <c r="B78" t="s">
        <v>202</v>
      </c>
      <c r="C78">
        <v>0.89</v>
      </c>
      <c r="D78" t="s">
        <v>9</v>
      </c>
      <c r="E78" t="s">
        <v>49</v>
      </c>
    </row>
    <row r="79" spans="1:5" x14ac:dyDescent="0.25">
      <c r="A79">
        <v>2010</v>
      </c>
      <c r="B79" t="s">
        <v>203</v>
      </c>
      <c r="C79">
        <v>7.02</v>
      </c>
      <c r="D79" t="s">
        <v>9</v>
      </c>
      <c r="E79" t="s">
        <v>49</v>
      </c>
    </row>
    <row r="80" spans="1:5" x14ac:dyDescent="0.25">
      <c r="A80">
        <v>2010</v>
      </c>
      <c r="B80" t="s">
        <v>204</v>
      </c>
      <c r="C80">
        <v>0.82</v>
      </c>
      <c r="D80" t="s">
        <v>9</v>
      </c>
      <c r="E80" t="s">
        <v>49</v>
      </c>
    </row>
    <row r="81" spans="1:5" x14ac:dyDescent="0.25">
      <c r="A81">
        <v>2010</v>
      </c>
      <c r="B81" t="s">
        <v>205</v>
      </c>
      <c r="C81">
        <v>4.28</v>
      </c>
      <c r="D81" t="s">
        <v>9</v>
      </c>
      <c r="E81" t="s">
        <v>49</v>
      </c>
    </row>
    <row r="82" spans="1:5" x14ac:dyDescent="0.25">
      <c r="A82">
        <v>2010</v>
      </c>
      <c r="B82" t="s">
        <v>206</v>
      </c>
      <c r="C82">
        <v>0</v>
      </c>
      <c r="D82" t="s">
        <v>9</v>
      </c>
      <c r="E82" t="s">
        <v>49</v>
      </c>
    </row>
    <row r="83" spans="1:5" x14ac:dyDescent="0.25">
      <c r="A83">
        <v>2010</v>
      </c>
      <c r="B83" t="s">
        <v>207</v>
      </c>
      <c r="C83">
        <v>0.16</v>
      </c>
      <c r="D83" t="s">
        <v>9</v>
      </c>
      <c r="E83" t="s">
        <v>49</v>
      </c>
    </row>
    <row r="84" spans="1:5" x14ac:dyDescent="0.25">
      <c r="A84">
        <v>2011</v>
      </c>
      <c r="B84" t="s">
        <v>201</v>
      </c>
      <c r="C84">
        <v>1.5</v>
      </c>
      <c r="D84" t="s">
        <v>9</v>
      </c>
      <c r="E84" t="s">
        <v>49</v>
      </c>
    </row>
    <row r="85" spans="1:5" x14ac:dyDescent="0.25">
      <c r="A85">
        <v>2011</v>
      </c>
      <c r="B85" t="s">
        <v>202</v>
      </c>
      <c r="C85">
        <v>0.87</v>
      </c>
      <c r="D85" t="s">
        <v>9</v>
      </c>
      <c r="E85" t="s">
        <v>49</v>
      </c>
    </row>
    <row r="86" spans="1:5" x14ac:dyDescent="0.25">
      <c r="A86">
        <v>2011</v>
      </c>
      <c r="B86" t="s">
        <v>203</v>
      </c>
      <c r="C86">
        <v>6.34</v>
      </c>
      <c r="D86" t="s">
        <v>9</v>
      </c>
      <c r="E86" t="s">
        <v>49</v>
      </c>
    </row>
    <row r="87" spans="1:5" x14ac:dyDescent="0.25">
      <c r="A87">
        <v>2011</v>
      </c>
      <c r="B87" t="s">
        <v>204</v>
      </c>
      <c r="C87">
        <v>1.4</v>
      </c>
      <c r="D87" t="s">
        <v>9</v>
      </c>
      <c r="E87" t="s">
        <v>49</v>
      </c>
    </row>
    <row r="88" spans="1:5" x14ac:dyDescent="0.25">
      <c r="A88">
        <v>2011</v>
      </c>
      <c r="B88" t="s">
        <v>205</v>
      </c>
      <c r="C88">
        <v>4.12</v>
      </c>
      <c r="D88" t="s">
        <v>9</v>
      </c>
      <c r="E88" t="s">
        <v>49</v>
      </c>
    </row>
    <row r="89" spans="1:5" x14ac:dyDescent="0.25">
      <c r="A89">
        <v>2011</v>
      </c>
      <c r="B89" t="s">
        <v>206</v>
      </c>
      <c r="C89">
        <v>0</v>
      </c>
      <c r="D89" t="s">
        <v>9</v>
      </c>
      <c r="E89" t="s">
        <v>49</v>
      </c>
    </row>
    <row r="90" spans="1:5" x14ac:dyDescent="0.25">
      <c r="A90">
        <v>2011</v>
      </c>
      <c r="B90" t="s">
        <v>207</v>
      </c>
      <c r="C90">
        <v>0.36</v>
      </c>
      <c r="D90" t="s">
        <v>9</v>
      </c>
      <c r="E90" t="s">
        <v>49</v>
      </c>
    </row>
    <row r="91" spans="1:5" x14ac:dyDescent="0.25">
      <c r="A91">
        <v>2012</v>
      </c>
      <c r="B91" t="s">
        <v>201</v>
      </c>
      <c r="C91">
        <v>1.7</v>
      </c>
      <c r="D91" t="s">
        <v>9</v>
      </c>
      <c r="E91" t="s">
        <v>49</v>
      </c>
    </row>
    <row r="92" spans="1:5" x14ac:dyDescent="0.25">
      <c r="A92">
        <v>2012</v>
      </c>
      <c r="B92" t="s">
        <v>202</v>
      </c>
      <c r="C92">
        <v>0.82</v>
      </c>
      <c r="D92" t="s">
        <v>9</v>
      </c>
      <c r="E92" t="s">
        <v>49</v>
      </c>
    </row>
    <row r="93" spans="1:5" x14ac:dyDescent="0.25">
      <c r="A93">
        <v>2012</v>
      </c>
      <c r="B93" t="s">
        <v>203</v>
      </c>
      <c r="C93">
        <v>5.36</v>
      </c>
      <c r="D93" t="s">
        <v>9</v>
      </c>
      <c r="E93" t="s">
        <v>49</v>
      </c>
    </row>
    <row r="94" spans="1:5" x14ac:dyDescent="0.25">
      <c r="A94">
        <v>2012</v>
      </c>
      <c r="B94" t="s">
        <v>204</v>
      </c>
      <c r="C94">
        <v>1.81</v>
      </c>
      <c r="D94" t="s">
        <v>9</v>
      </c>
      <c r="E94" t="s">
        <v>49</v>
      </c>
    </row>
    <row r="95" spans="1:5" x14ac:dyDescent="0.25">
      <c r="A95">
        <v>2012</v>
      </c>
      <c r="B95" t="s">
        <v>205</v>
      </c>
      <c r="C95">
        <v>3.8</v>
      </c>
      <c r="D95" t="s">
        <v>9</v>
      </c>
      <c r="E95" t="s">
        <v>49</v>
      </c>
    </row>
    <row r="96" spans="1:5" x14ac:dyDescent="0.25">
      <c r="A96">
        <v>2012</v>
      </c>
      <c r="B96" t="s">
        <v>206</v>
      </c>
      <c r="C96">
        <v>0.01</v>
      </c>
      <c r="D96" t="s">
        <v>9</v>
      </c>
      <c r="E96" t="s">
        <v>49</v>
      </c>
    </row>
    <row r="97" spans="1:5" x14ac:dyDescent="0.25">
      <c r="A97">
        <v>2012</v>
      </c>
      <c r="B97" t="s">
        <v>207</v>
      </c>
      <c r="C97">
        <v>0.41</v>
      </c>
      <c r="D97" t="s">
        <v>9</v>
      </c>
      <c r="E97" t="s">
        <v>49</v>
      </c>
    </row>
    <row r="98" spans="1:5" x14ac:dyDescent="0.25">
      <c r="A98">
        <v>2013</v>
      </c>
      <c r="B98" t="s">
        <v>201</v>
      </c>
      <c r="C98">
        <v>1.95</v>
      </c>
      <c r="D98" t="s">
        <v>9</v>
      </c>
      <c r="E98" t="s">
        <v>49</v>
      </c>
    </row>
    <row r="99" spans="1:5" x14ac:dyDescent="0.25">
      <c r="A99">
        <v>2013</v>
      </c>
      <c r="B99" t="s">
        <v>202</v>
      </c>
      <c r="C99">
        <v>0.79</v>
      </c>
      <c r="D99" t="s">
        <v>9</v>
      </c>
      <c r="E99" t="s">
        <v>49</v>
      </c>
    </row>
    <row r="100" spans="1:5" x14ac:dyDescent="0.25">
      <c r="A100">
        <v>2013</v>
      </c>
      <c r="B100" t="s">
        <v>203</v>
      </c>
      <c r="C100">
        <v>4.93</v>
      </c>
      <c r="D100" t="s">
        <v>9</v>
      </c>
      <c r="E100" t="s">
        <v>49</v>
      </c>
    </row>
    <row r="101" spans="1:5" x14ac:dyDescent="0.25">
      <c r="A101">
        <v>2013</v>
      </c>
      <c r="B101" t="s">
        <v>204</v>
      </c>
      <c r="C101">
        <v>2.2400000000000002</v>
      </c>
      <c r="D101" t="s">
        <v>9</v>
      </c>
      <c r="E101" t="s">
        <v>49</v>
      </c>
    </row>
    <row r="102" spans="1:5" x14ac:dyDescent="0.25">
      <c r="A102">
        <v>2013</v>
      </c>
      <c r="B102" t="s">
        <v>205</v>
      </c>
      <c r="C102">
        <v>3.61</v>
      </c>
      <c r="D102" t="s">
        <v>9</v>
      </c>
      <c r="E102" t="s">
        <v>49</v>
      </c>
    </row>
    <row r="103" spans="1:5" x14ac:dyDescent="0.25">
      <c r="A103">
        <v>2013</v>
      </c>
      <c r="B103" t="s">
        <v>206</v>
      </c>
      <c r="C103">
        <v>0.03</v>
      </c>
      <c r="D103" t="s">
        <v>9</v>
      </c>
      <c r="E103" t="s">
        <v>49</v>
      </c>
    </row>
    <row r="104" spans="1:5" x14ac:dyDescent="0.25">
      <c r="A104">
        <v>2013</v>
      </c>
      <c r="B104" t="s">
        <v>207</v>
      </c>
      <c r="C104">
        <v>0.52</v>
      </c>
      <c r="D104" t="s">
        <v>9</v>
      </c>
      <c r="E104" t="s">
        <v>49</v>
      </c>
    </row>
    <row r="105" spans="1:5" x14ac:dyDescent="0.25">
      <c r="A105">
        <v>2014</v>
      </c>
      <c r="B105" t="s">
        <v>201</v>
      </c>
      <c r="C105">
        <v>2.25</v>
      </c>
      <c r="D105" t="s">
        <v>9</v>
      </c>
      <c r="E105" t="s">
        <v>49</v>
      </c>
    </row>
    <row r="106" spans="1:5" x14ac:dyDescent="0.25">
      <c r="A106">
        <v>2014</v>
      </c>
      <c r="B106" t="s">
        <v>202</v>
      </c>
      <c r="C106">
        <v>0.76</v>
      </c>
      <c r="D106" t="s">
        <v>9</v>
      </c>
      <c r="E106" t="s">
        <v>49</v>
      </c>
    </row>
    <row r="107" spans="1:5" x14ac:dyDescent="0.25">
      <c r="A107">
        <v>2014</v>
      </c>
      <c r="B107" t="s">
        <v>203</v>
      </c>
      <c r="C107">
        <v>4.78</v>
      </c>
      <c r="D107" t="s">
        <v>9</v>
      </c>
      <c r="E107" t="s">
        <v>49</v>
      </c>
    </row>
    <row r="108" spans="1:5" x14ac:dyDescent="0.25">
      <c r="A108">
        <v>2014</v>
      </c>
      <c r="B108" t="s">
        <v>204</v>
      </c>
      <c r="C108">
        <v>2.96</v>
      </c>
      <c r="D108" t="s">
        <v>9</v>
      </c>
      <c r="E108" t="s">
        <v>49</v>
      </c>
    </row>
    <row r="109" spans="1:5" x14ac:dyDescent="0.25">
      <c r="A109">
        <v>2014</v>
      </c>
      <c r="B109" t="s">
        <v>205</v>
      </c>
      <c r="C109">
        <v>3.49</v>
      </c>
      <c r="D109" t="s">
        <v>9</v>
      </c>
      <c r="E109" t="s">
        <v>49</v>
      </c>
    </row>
    <row r="110" spans="1:5" x14ac:dyDescent="0.25">
      <c r="A110">
        <v>2014</v>
      </c>
      <c r="B110" t="s">
        <v>206</v>
      </c>
      <c r="C110">
        <v>7.0000000000000007E-2</v>
      </c>
      <c r="D110" t="s">
        <v>9</v>
      </c>
      <c r="E110" t="s">
        <v>49</v>
      </c>
    </row>
    <row r="111" spans="1:5" x14ac:dyDescent="0.25">
      <c r="A111">
        <v>2014</v>
      </c>
      <c r="B111" t="s">
        <v>207</v>
      </c>
      <c r="C111">
        <v>0.47</v>
      </c>
      <c r="D111" t="s">
        <v>9</v>
      </c>
      <c r="E111" t="s">
        <v>49</v>
      </c>
    </row>
    <row r="112" spans="1:5" x14ac:dyDescent="0.25">
      <c r="A112">
        <v>2015</v>
      </c>
      <c r="B112" t="s">
        <v>201</v>
      </c>
      <c r="C112">
        <v>2.38</v>
      </c>
      <c r="D112" t="s">
        <v>9</v>
      </c>
      <c r="E112" t="s">
        <v>49</v>
      </c>
    </row>
    <row r="113" spans="1:5" x14ac:dyDescent="0.25">
      <c r="A113">
        <v>2015</v>
      </c>
      <c r="B113" t="s">
        <v>202</v>
      </c>
      <c r="C113">
        <v>0.76</v>
      </c>
      <c r="D113" t="s">
        <v>9</v>
      </c>
      <c r="E113" t="s">
        <v>49</v>
      </c>
    </row>
    <row r="114" spans="1:5" x14ac:dyDescent="0.25">
      <c r="A114">
        <v>2015</v>
      </c>
      <c r="B114" t="s">
        <v>203</v>
      </c>
      <c r="C114">
        <v>4.2699999999999996</v>
      </c>
      <c r="D114" t="s">
        <v>9</v>
      </c>
      <c r="E114" t="s">
        <v>49</v>
      </c>
    </row>
    <row r="115" spans="1:5" x14ac:dyDescent="0.25">
      <c r="A115">
        <v>2015</v>
      </c>
      <c r="B115" t="s">
        <v>204</v>
      </c>
      <c r="C115">
        <v>3.81</v>
      </c>
      <c r="D115" t="s">
        <v>9</v>
      </c>
      <c r="E115" t="s">
        <v>49</v>
      </c>
    </row>
    <row r="116" spans="1:5" x14ac:dyDescent="0.25">
      <c r="A116">
        <v>2015</v>
      </c>
      <c r="B116" t="s">
        <v>205</v>
      </c>
      <c r="C116">
        <v>3.48</v>
      </c>
      <c r="D116" t="s">
        <v>9</v>
      </c>
      <c r="E116" t="s">
        <v>49</v>
      </c>
    </row>
    <row r="117" spans="1:5" x14ac:dyDescent="0.25">
      <c r="A117">
        <v>2015</v>
      </c>
      <c r="B117" t="s">
        <v>206</v>
      </c>
      <c r="C117">
        <v>0.13</v>
      </c>
      <c r="D117" t="s">
        <v>9</v>
      </c>
      <c r="E117" t="s">
        <v>49</v>
      </c>
    </row>
    <row r="118" spans="1:5" x14ac:dyDescent="0.25">
      <c r="A118">
        <v>2015</v>
      </c>
      <c r="B118" t="s">
        <v>207</v>
      </c>
      <c r="C118">
        <v>0.35</v>
      </c>
      <c r="D118" t="s">
        <v>9</v>
      </c>
      <c r="E118" t="s">
        <v>49</v>
      </c>
    </row>
    <row r="119" spans="1:5" x14ac:dyDescent="0.25">
      <c r="A119">
        <v>2016</v>
      </c>
      <c r="B119" t="s">
        <v>201</v>
      </c>
      <c r="C119">
        <v>2.19</v>
      </c>
      <c r="D119" t="s">
        <v>9</v>
      </c>
      <c r="E119" t="s">
        <v>49</v>
      </c>
    </row>
    <row r="120" spans="1:5" x14ac:dyDescent="0.25">
      <c r="A120">
        <v>2016</v>
      </c>
      <c r="B120" t="s">
        <v>202</v>
      </c>
      <c r="C120">
        <v>0.7</v>
      </c>
      <c r="D120" t="s">
        <v>9</v>
      </c>
      <c r="E120" t="s">
        <v>49</v>
      </c>
    </row>
    <row r="121" spans="1:5" x14ac:dyDescent="0.25">
      <c r="A121">
        <v>2016</v>
      </c>
      <c r="B121" t="s">
        <v>203</v>
      </c>
      <c r="C121">
        <v>3.62</v>
      </c>
      <c r="D121" t="s">
        <v>9</v>
      </c>
      <c r="E121" t="s">
        <v>49</v>
      </c>
    </row>
    <row r="122" spans="1:5" x14ac:dyDescent="0.25">
      <c r="A122">
        <v>2016</v>
      </c>
      <c r="B122" t="s">
        <v>204</v>
      </c>
      <c r="C122">
        <v>4.5999999999999996</v>
      </c>
      <c r="D122" t="s">
        <v>9</v>
      </c>
      <c r="E122" t="s">
        <v>49</v>
      </c>
    </row>
    <row r="123" spans="1:5" x14ac:dyDescent="0.25">
      <c r="A123">
        <v>2016</v>
      </c>
      <c r="B123" t="s">
        <v>205</v>
      </c>
      <c r="C123">
        <v>3.65</v>
      </c>
      <c r="D123" t="s">
        <v>9</v>
      </c>
      <c r="E123" t="s">
        <v>49</v>
      </c>
    </row>
    <row r="124" spans="1:5" x14ac:dyDescent="0.25">
      <c r="A124">
        <v>2016</v>
      </c>
      <c r="B124" t="s">
        <v>206</v>
      </c>
      <c r="C124">
        <v>0.25</v>
      </c>
      <c r="D124" t="s">
        <v>9</v>
      </c>
      <c r="E124" t="s">
        <v>49</v>
      </c>
    </row>
    <row r="125" spans="1:5" x14ac:dyDescent="0.25">
      <c r="A125">
        <v>2016</v>
      </c>
      <c r="B125" t="s">
        <v>207</v>
      </c>
      <c r="C125">
        <v>0.31</v>
      </c>
      <c r="D125" t="s">
        <v>9</v>
      </c>
      <c r="E125" t="s">
        <v>49</v>
      </c>
    </row>
    <row r="126" spans="1:5" x14ac:dyDescent="0.25">
      <c r="A126">
        <v>2017</v>
      </c>
      <c r="B126" t="s">
        <v>201</v>
      </c>
      <c r="C126">
        <v>2.14</v>
      </c>
      <c r="D126" t="s">
        <v>9</v>
      </c>
      <c r="E126" t="s">
        <v>49</v>
      </c>
    </row>
    <row r="127" spans="1:5" x14ac:dyDescent="0.25">
      <c r="A127">
        <v>2017</v>
      </c>
      <c r="B127" t="s">
        <v>202</v>
      </c>
      <c r="C127">
        <v>0.63</v>
      </c>
      <c r="D127" t="s">
        <v>9</v>
      </c>
      <c r="E127" t="s">
        <v>49</v>
      </c>
    </row>
    <row r="128" spans="1:5" x14ac:dyDescent="0.25">
      <c r="A128">
        <v>2017</v>
      </c>
      <c r="B128" t="s">
        <v>203</v>
      </c>
      <c r="C128">
        <v>3.23</v>
      </c>
      <c r="D128" t="s">
        <v>9</v>
      </c>
      <c r="E128" t="s">
        <v>49</v>
      </c>
    </row>
    <row r="129" spans="1:5" x14ac:dyDescent="0.25">
      <c r="A129">
        <v>2017</v>
      </c>
      <c r="B129" t="s">
        <v>204</v>
      </c>
      <c r="C129">
        <v>5.05</v>
      </c>
      <c r="D129" t="s">
        <v>9</v>
      </c>
      <c r="E129" t="s">
        <v>49</v>
      </c>
    </row>
    <row r="130" spans="1:5" x14ac:dyDescent="0.25">
      <c r="A130">
        <v>2017</v>
      </c>
      <c r="B130" t="s">
        <v>205</v>
      </c>
      <c r="C130">
        <v>3.91</v>
      </c>
      <c r="D130" t="s">
        <v>9</v>
      </c>
      <c r="E130" t="s">
        <v>49</v>
      </c>
    </row>
    <row r="131" spans="1:5" x14ac:dyDescent="0.25">
      <c r="A131">
        <v>2017</v>
      </c>
      <c r="B131" t="s">
        <v>206</v>
      </c>
      <c r="C131">
        <v>0.28999999999999998</v>
      </c>
      <c r="D131" t="s">
        <v>9</v>
      </c>
      <c r="E131" t="s">
        <v>49</v>
      </c>
    </row>
    <row r="132" spans="1:5" x14ac:dyDescent="0.25">
      <c r="A132">
        <v>2017</v>
      </c>
      <c r="B132" t="s">
        <v>207</v>
      </c>
      <c r="C132">
        <v>0.28000000000000003</v>
      </c>
      <c r="D132" t="s">
        <v>9</v>
      </c>
      <c r="E132" t="s">
        <v>49</v>
      </c>
    </row>
    <row r="133" spans="1:5" x14ac:dyDescent="0.25">
      <c r="A133">
        <v>2018</v>
      </c>
      <c r="B133" t="s">
        <v>201</v>
      </c>
      <c r="C133">
        <v>2.35</v>
      </c>
      <c r="D133" t="s">
        <v>9</v>
      </c>
      <c r="E133" t="s">
        <v>49</v>
      </c>
    </row>
    <row r="134" spans="1:5" x14ac:dyDescent="0.25">
      <c r="A134">
        <v>2018</v>
      </c>
      <c r="B134" t="s">
        <v>202</v>
      </c>
      <c r="C134">
        <v>0.56000000000000005</v>
      </c>
      <c r="D134" t="s">
        <v>9</v>
      </c>
      <c r="E134" t="s">
        <v>49</v>
      </c>
    </row>
    <row r="135" spans="1:5" x14ac:dyDescent="0.25">
      <c r="A135">
        <v>2018</v>
      </c>
      <c r="B135" t="s">
        <v>203</v>
      </c>
      <c r="C135">
        <v>2.73</v>
      </c>
      <c r="D135" t="s">
        <v>9</v>
      </c>
      <c r="E135" t="s">
        <v>49</v>
      </c>
    </row>
    <row r="136" spans="1:5" x14ac:dyDescent="0.25">
      <c r="A136">
        <v>2018</v>
      </c>
      <c r="B136" t="s">
        <v>204</v>
      </c>
      <c r="C136">
        <v>6.06</v>
      </c>
      <c r="D136" t="s">
        <v>9</v>
      </c>
      <c r="E136" t="s">
        <v>49</v>
      </c>
    </row>
    <row r="137" spans="1:5" x14ac:dyDescent="0.25">
      <c r="A137">
        <v>2018</v>
      </c>
      <c r="B137" t="s">
        <v>205</v>
      </c>
      <c r="C137">
        <v>3.88</v>
      </c>
      <c r="D137" t="s">
        <v>9</v>
      </c>
      <c r="E137" t="s">
        <v>49</v>
      </c>
    </row>
    <row r="138" spans="1:5" x14ac:dyDescent="0.25">
      <c r="A138">
        <v>2018</v>
      </c>
      <c r="B138" t="s">
        <v>206</v>
      </c>
      <c r="C138">
        <v>0.34</v>
      </c>
      <c r="D138" t="s">
        <v>9</v>
      </c>
      <c r="E138" t="s">
        <v>49</v>
      </c>
    </row>
    <row r="139" spans="1:5" x14ac:dyDescent="0.25">
      <c r="A139">
        <v>2018</v>
      </c>
      <c r="B139" t="s">
        <v>207</v>
      </c>
      <c r="C139">
        <v>0.24</v>
      </c>
      <c r="D139" t="s">
        <v>9</v>
      </c>
      <c r="E139" t="s">
        <v>49</v>
      </c>
    </row>
    <row r="140" spans="1:5" x14ac:dyDescent="0.25">
      <c r="A140">
        <v>2019</v>
      </c>
      <c r="B140" t="s">
        <v>201</v>
      </c>
      <c r="C140">
        <v>2.44</v>
      </c>
      <c r="D140" t="s">
        <v>9</v>
      </c>
      <c r="E140" t="s">
        <v>49</v>
      </c>
    </row>
    <row r="141" spans="1:5" x14ac:dyDescent="0.25">
      <c r="A141">
        <v>2019</v>
      </c>
      <c r="B141" t="s">
        <v>202</v>
      </c>
      <c r="C141">
        <v>0.46</v>
      </c>
      <c r="D141" t="s">
        <v>9</v>
      </c>
      <c r="E141" t="s">
        <v>49</v>
      </c>
    </row>
    <row r="142" spans="1:5" x14ac:dyDescent="0.25">
      <c r="A142">
        <v>2019</v>
      </c>
      <c r="B142" t="s">
        <v>203</v>
      </c>
      <c r="C142">
        <v>2.27</v>
      </c>
      <c r="D142" t="s">
        <v>9</v>
      </c>
      <c r="E142" t="s">
        <v>49</v>
      </c>
    </row>
    <row r="143" spans="1:5" x14ac:dyDescent="0.25">
      <c r="A143">
        <v>2019</v>
      </c>
      <c r="B143" t="s">
        <v>204</v>
      </c>
      <c r="C143">
        <v>6.31</v>
      </c>
      <c r="D143" t="s">
        <v>9</v>
      </c>
      <c r="E143" t="s">
        <v>49</v>
      </c>
    </row>
    <row r="144" spans="1:5" x14ac:dyDescent="0.25">
      <c r="A144">
        <v>2019</v>
      </c>
      <c r="B144" t="s">
        <v>205</v>
      </c>
      <c r="C144">
        <v>3.65</v>
      </c>
      <c r="D144" t="s">
        <v>9</v>
      </c>
      <c r="E144" t="s">
        <v>49</v>
      </c>
    </row>
    <row r="145" spans="1:5" x14ac:dyDescent="0.25">
      <c r="A145">
        <v>2019</v>
      </c>
      <c r="B145" t="s">
        <v>206</v>
      </c>
      <c r="C145">
        <v>0.42</v>
      </c>
      <c r="D145" t="s">
        <v>9</v>
      </c>
      <c r="E145" t="s">
        <v>49</v>
      </c>
    </row>
    <row r="146" spans="1:5" x14ac:dyDescent="0.25">
      <c r="A146">
        <v>2019</v>
      </c>
      <c r="B146" t="s">
        <v>207</v>
      </c>
      <c r="C146">
        <v>0.16</v>
      </c>
      <c r="D146" t="s">
        <v>9</v>
      </c>
      <c r="E146" t="s">
        <v>49</v>
      </c>
    </row>
    <row r="147" spans="1:5" x14ac:dyDescent="0.25">
      <c r="A147">
        <v>2020</v>
      </c>
      <c r="B147" t="s">
        <v>201</v>
      </c>
      <c r="C147">
        <v>2.34</v>
      </c>
      <c r="D147" t="s">
        <v>9</v>
      </c>
      <c r="E147" t="s">
        <v>49</v>
      </c>
    </row>
    <row r="148" spans="1:5" x14ac:dyDescent="0.25">
      <c r="A148">
        <v>2020</v>
      </c>
      <c r="B148" t="s">
        <v>202</v>
      </c>
      <c r="C148">
        <v>0.45</v>
      </c>
      <c r="D148" t="s">
        <v>9</v>
      </c>
      <c r="E148" t="s">
        <v>49</v>
      </c>
    </row>
    <row r="149" spans="1:5" x14ac:dyDescent="0.25">
      <c r="A149">
        <v>2020</v>
      </c>
      <c r="B149" t="s">
        <v>203</v>
      </c>
      <c r="C149">
        <v>2.16</v>
      </c>
      <c r="D149" t="s">
        <v>9</v>
      </c>
      <c r="E149" t="s">
        <v>49</v>
      </c>
    </row>
    <row r="150" spans="1:5" x14ac:dyDescent="0.25">
      <c r="A150">
        <v>2020</v>
      </c>
      <c r="B150" t="s">
        <v>204</v>
      </c>
      <c r="C150">
        <v>6.53</v>
      </c>
      <c r="D150" t="s">
        <v>9</v>
      </c>
      <c r="E150" t="s">
        <v>49</v>
      </c>
    </row>
    <row r="151" spans="1:5" x14ac:dyDescent="0.25">
      <c r="A151">
        <v>2020</v>
      </c>
      <c r="B151" t="s">
        <v>205</v>
      </c>
      <c r="C151">
        <v>3.39</v>
      </c>
      <c r="D151" t="s">
        <v>9</v>
      </c>
      <c r="E151" t="s">
        <v>49</v>
      </c>
    </row>
    <row r="152" spans="1:5" x14ac:dyDescent="0.25">
      <c r="A152">
        <v>2020</v>
      </c>
      <c r="B152" t="s">
        <v>206</v>
      </c>
      <c r="C152">
        <v>0.44</v>
      </c>
      <c r="D152" t="s">
        <v>9</v>
      </c>
      <c r="E152" t="s">
        <v>49</v>
      </c>
    </row>
    <row r="153" spans="1:5" x14ac:dyDescent="0.25">
      <c r="A153">
        <v>2020</v>
      </c>
      <c r="B153" t="s">
        <v>207</v>
      </c>
      <c r="C153">
        <v>0.13</v>
      </c>
      <c r="D153" t="s">
        <v>9</v>
      </c>
      <c r="E153" t="s">
        <v>49</v>
      </c>
    </row>
    <row r="154" spans="1:5" x14ac:dyDescent="0.25">
      <c r="A154">
        <v>2021</v>
      </c>
      <c r="B154" t="s">
        <v>201</v>
      </c>
      <c r="C154">
        <v>2.48</v>
      </c>
      <c r="D154" t="s">
        <v>9</v>
      </c>
      <c r="E154" t="s">
        <v>49</v>
      </c>
    </row>
    <row r="155" spans="1:5" x14ac:dyDescent="0.25">
      <c r="A155">
        <v>2021</v>
      </c>
      <c r="B155" t="s">
        <v>202</v>
      </c>
      <c r="C155">
        <v>0.46</v>
      </c>
      <c r="D155" t="s">
        <v>9</v>
      </c>
      <c r="E155" t="s">
        <v>49</v>
      </c>
    </row>
    <row r="156" spans="1:5" x14ac:dyDescent="0.25">
      <c r="A156">
        <v>2021</v>
      </c>
      <c r="B156" t="s">
        <v>203</v>
      </c>
      <c r="C156">
        <v>2.02</v>
      </c>
      <c r="D156" t="s">
        <v>9</v>
      </c>
      <c r="E156" t="s">
        <v>49</v>
      </c>
    </row>
    <row r="157" spans="1:5" x14ac:dyDescent="0.25">
      <c r="A157">
        <v>2021</v>
      </c>
      <c r="B157" t="s">
        <v>204</v>
      </c>
      <c r="C157">
        <v>7.23</v>
      </c>
      <c r="D157" t="s">
        <v>9</v>
      </c>
      <c r="E157" t="s">
        <v>49</v>
      </c>
    </row>
    <row r="158" spans="1:5" x14ac:dyDescent="0.25">
      <c r="A158">
        <v>2021</v>
      </c>
      <c r="B158" t="s">
        <v>205</v>
      </c>
      <c r="C158">
        <v>3.34</v>
      </c>
      <c r="D158" t="s">
        <v>9</v>
      </c>
      <c r="E158" t="s">
        <v>49</v>
      </c>
    </row>
    <row r="159" spans="1:5" x14ac:dyDescent="0.25">
      <c r="A159">
        <v>2021</v>
      </c>
      <c r="B159" t="s">
        <v>206</v>
      </c>
      <c r="C159">
        <v>0.46</v>
      </c>
      <c r="D159" t="s">
        <v>9</v>
      </c>
      <c r="E159" t="s">
        <v>49</v>
      </c>
    </row>
    <row r="160" spans="1:5" x14ac:dyDescent="0.25">
      <c r="A160">
        <v>2021</v>
      </c>
      <c r="B160" t="s">
        <v>207</v>
      </c>
      <c r="C160">
        <v>0.11</v>
      </c>
      <c r="D160" t="s">
        <v>9</v>
      </c>
      <c r="E160" t="s">
        <v>49</v>
      </c>
    </row>
    <row r="161" spans="1:5" x14ac:dyDescent="0.25">
      <c r="A161">
        <v>2022</v>
      </c>
      <c r="B161" t="s">
        <v>201</v>
      </c>
      <c r="C161">
        <v>2.74</v>
      </c>
      <c r="D161" t="s">
        <v>9</v>
      </c>
      <c r="E161" t="s">
        <v>49</v>
      </c>
    </row>
    <row r="162" spans="1:5" x14ac:dyDescent="0.25">
      <c r="A162">
        <v>2022</v>
      </c>
      <c r="B162" t="s">
        <v>202</v>
      </c>
      <c r="C162">
        <v>0.43</v>
      </c>
      <c r="D162" t="s">
        <v>9</v>
      </c>
      <c r="E162" t="s">
        <v>49</v>
      </c>
    </row>
    <row r="163" spans="1:5" x14ac:dyDescent="0.25">
      <c r="A163">
        <v>2022</v>
      </c>
      <c r="B163" t="s">
        <v>203</v>
      </c>
      <c r="C163">
        <v>1.89</v>
      </c>
      <c r="D163" t="s">
        <v>9</v>
      </c>
      <c r="E163" t="s">
        <v>49</v>
      </c>
    </row>
    <row r="164" spans="1:5" x14ac:dyDescent="0.25">
      <c r="A164">
        <v>2022</v>
      </c>
      <c r="B164" t="s">
        <v>204</v>
      </c>
      <c r="C164">
        <v>8.06</v>
      </c>
      <c r="D164" t="s">
        <v>9</v>
      </c>
      <c r="E164" t="s">
        <v>49</v>
      </c>
    </row>
    <row r="165" spans="1:5" x14ac:dyDescent="0.25">
      <c r="A165">
        <v>2022</v>
      </c>
      <c r="B165" t="s">
        <v>205</v>
      </c>
      <c r="C165">
        <v>3.49</v>
      </c>
      <c r="D165" t="s">
        <v>9</v>
      </c>
      <c r="E165" t="s">
        <v>49</v>
      </c>
    </row>
    <row r="166" spans="1:5" x14ac:dyDescent="0.25">
      <c r="A166">
        <v>2022</v>
      </c>
      <c r="B166" t="s">
        <v>206</v>
      </c>
      <c r="C166">
        <v>0.57999999999999996</v>
      </c>
      <c r="D166" t="s">
        <v>9</v>
      </c>
      <c r="E166" t="s">
        <v>49</v>
      </c>
    </row>
    <row r="167" spans="1:5" x14ac:dyDescent="0.25">
      <c r="A167">
        <v>2022</v>
      </c>
      <c r="B167" t="s">
        <v>207</v>
      </c>
      <c r="C167">
        <v>0.1</v>
      </c>
      <c r="D167" t="s">
        <v>9</v>
      </c>
      <c r="E167" t="s">
        <v>49</v>
      </c>
    </row>
    <row r="168" spans="1:5" x14ac:dyDescent="0.25">
      <c r="A168">
        <v>2023</v>
      </c>
      <c r="B168" t="s">
        <v>201</v>
      </c>
      <c r="C168">
        <v>2.76</v>
      </c>
      <c r="D168" t="s">
        <v>9</v>
      </c>
      <c r="E168" t="s">
        <v>49</v>
      </c>
    </row>
    <row r="169" spans="1:5" x14ac:dyDescent="0.25">
      <c r="A169">
        <v>2023</v>
      </c>
      <c r="B169" t="s">
        <v>202</v>
      </c>
      <c r="C169">
        <v>0.39</v>
      </c>
      <c r="D169" t="s">
        <v>9</v>
      </c>
      <c r="E169" t="s">
        <v>49</v>
      </c>
    </row>
    <row r="170" spans="1:5" x14ac:dyDescent="0.25">
      <c r="A170">
        <v>2023</v>
      </c>
      <c r="B170" t="s">
        <v>203</v>
      </c>
      <c r="C170">
        <v>1.75</v>
      </c>
      <c r="D170" t="s">
        <v>9</v>
      </c>
      <c r="E170" t="s">
        <v>49</v>
      </c>
    </row>
    <row r="171" spans="1:5" x14ac:dyDescent="0.25">
      <c r="A171">
        <v>2023</v>
      </c>
      <c r="B171" t="s">
        <v>204</v>
      </c>
      <c r="C171">
        <v>8.42</v>
      </c>
      <c r="D171" t="s">
        <v>9</v>
      </c>
      <c r="E171" t="s">
        <v>49</v>
      </c>
    </row>
    <row r="172" spans="1:5" x14ac:dyDescent="0.25">
      <c r="A172">
        <v>2023</v>
      </c>
      <c r="B172" t="s">
        <v>205</v>
      </c>
      <c r="C172">
        <v>3.36</v>
      </c>
      <c r="D172" t="s">
        <v>9</v>
      </c>
      <c r="E172" t="s">
        <v>49</v>
      </c>
    </row>
    <row r="173" spans="1:5" x14ac:dyDescent="0.25">
      <c r="A173">
        <v>2023</v>
      </c>
      <c r="B173" t="s">
        <v>206</v>
      </c>
      <c r="C173">
        <v>0.61</v>
      </c>
      <c r="D173" t="s">
        <v>9</v>
      </c>
      <c r="E173" t="s">
        <v>49</v>
      </c>
    </row>
    <row r="174" spans="1:5" x14ac:dyDescent="0.25">
      <c r="A174">
        <v>2023</v>
      </c>
      <c r="B174" t="s">
        <v>207</v>
      </c>
      <c r="C174">
        <v>0.08</v>
      </c>
      <c r="D174" t="s">
        <v>9</v>
      </c>
      <c r="E174" t="s">
        <v>49</v>
      </c>
    </row>
    <row r="175" spans="1:5" x14ac:dyDescent="0.25">
      <c r="A175">
        <v>2024</v>
      </c>
      <c r="B175" t="s">
        <v>201</v>
      </c>
      <c r="C175">
        <v>2.66</v>
      </c>
      <c r="D175" t="s">
        <v>9</v>
      </c>
      <c r="E175" t="s">
        <v>49</v>
      </c>
    </row>
    <row r="176" spans="1:5" x14ac:dyDescent="0.25">
      <c r="A176">
        <v>2024</v>
      </c>
      <c r="B176" t="s">
        <v>202</v>
      </c>
      <c r="C176">
        <v>0.35</v>
      </c>
      <c r="D176" t="s">
        <v>9</v>
      </c>
      <c r="E176" t="s">
        <v>49</v>
      </c>
    </row>
    <row r="177" spans="1:5" x14ac:dyDescent="0.25">
      <c r="A177">
        <v>2024</v>
      </c>
      <c r="B177" t="s">
        <v>203</v>
      </c>
      <c r="C177">
        <v>1.61</v>
      </c>
      <c r="D177" t="s">
        <v>9</v>
      </c>
      <c r="E177" t="s">
        <v>49</v>
      </c>
    </row>
    <row r="178" spans="1:5" x14ac:dyDescent="0.25">
      <c r="A178">
        <v>2024</v>
      </c>
      <c r="B178" t="s">
        <v>204</v>
      </c>
      <c r="C178">
        <v>8.2200000000000006</v>
      </c>
      <c r="D178" t="s">
        <v>9</v>
      </c>
      <c r="E178" t="s">
        <v>49</v>
      </c>
    </row>
    <row r="179" spans="1:5" x14ac:dyDescent="0.25">
      <c r="A179">
        <v>2024</v>
      </c>
      <c r="B179" t="s">
        <v>205</v>
      </c>
      <c r="C179">
        <v>3.12</v>
      </c>
      <c r="D179" t="s">
        <v>9</v>
      </c>
      <c r="E179" t="s">
        <v>49</v>
      </c>
    </row>
    <row r="180" spans="1:5" x14ac:dyDescent="0.25">
      <c r="A180">
        <v>2024</v>
      </c>
      <c r="B180" t="s">
        <v>206</v>
      </c>
      <c r="C180">
        <v>0.59</v>
      </c>
      <c r="D180" t="s">
        <v>9</v>
      </c>
      <c r="E180" t="s">
        <v>49</v>
      </c>
    </row>
    <row r="181" spans="1:5" x14ac:dyDescent="0.25">
      <c r="A181">
        <v>2024</v>
      </c>
      <c r="B181" t="s">
        <v>207</v>
      </c>
      <c r="C181">
        <v>7.0000000000000007E-2</v>
      </c>
      <c r="D181" t="s">
        <v>9</v>
      </c>
      <c r="E181" t="s">
        <v>49</v>
      </c>
    </row>
    <row r="182" spans="1:5" x14ac:dyDescent="0.25">
      <c r="A182">
        <v>2025</v>
      </c>
      <c r="B182" t="s">
        <v>201</v>
      </c>
      <c r="C182">
        <v>2.6</v>
      </c>
      <c r="D182" t="s">
        <v>9</v>
      </c>
      <c r="E182" t="s">
        <v>49</v>
      </c>
    </row>
    <row r="183" spans="1:5" x14ac:dyDescent="0.25">
      <c r="A183">
        <v>2025</v>
      </c>
      <c r="B183" t="s">
        <v>202</v>
      </c>
      <c r="C183">
        <v>0.32</v>
      </c>
      <c r="D183" t="s">
        <v>9</v>
      </c>
      <c r="E183" t="s">
        <v>49</v>
      </c>
    </row>
    <row r="184" spans="1:5" x14ac:dyDescent="0.25">
      <c r="A184">
        <v>2025</v>
      </c>
      <c r="B184" t="s">
        <v>203</v>
      </c>
      <c r="C184">
        <v>1.5</v>
      </c>
      <c r="D184" t="s">
        <v>9</v>
      </c>
      <c r="E184" t="s">
        <v>49</v>
      </c>
    </row>
    <row r="185" spans="1:5" x14ac:dyDescent="0.25">
      <c r="A185">
        <v>2025</v>
      </c>
      <c r="B185" t="s">
        <v>204</v>
      </c>
      <c r="C185">
        <v>8.7200000000000006</v>
      </c>
      <c r="D185" t="s">
        <v>9</v>
      </c>
      <c r="E185" t="s">
        <v>49</v>
      </c>
    </row>
    <row r="186" spans="1:5" x14ac:dyDescent="0.25">
      <c r="A186">
        <v>2025</v>
      </c>
      <c r="B186" t="s">
        <v>205</v>
      </c>
      <c r="C186">
        <v>2.94</v>
      </c>
      <c r="D186" t="s">
        <v>9</v>
      </c>
      <c r="E186" t="s">
        <v>49</v>
      </c>
    </row>
    <row r="187" spans="1:5" x14ac:dyDescent="0.25">
      <c r="A187">
        <v>2025</v>
      </c>
      <c r="B187" t="s">
        <v>206</v>
      </c>
      <c r="C187">
        <v>0.59</v>
      </c>
      <c r="D187" t="s">
        <v>9</v>
      </c>
      <c r="E187" t="s">
        <v>49</v>
      </c>
    </row>
    <row r="188" spans="1:5" x14ac:dyDescent="0.25">
      <c r="A188">
        <v>2025</v>
      </c>
      <c r="B188" t="s">
        <v>207</v>
      </c>
      <c r="C188">
        <v>7.0000000000000007E-2</v>
      </c>
      <c r="D188" t="s">
        <v>9</v>
      </c>
      <c r="E188" t="s">
        <v>49</v>
      </c>
    </row>
    <row r="189" spans="1:5" x14ac:dyDescent="0.25">
      <c r="A189">
        <v>2026</v>
      </c>
      <c r="B189" t="s">
        <v>201</v>
      </c>
      <c r="C189">
        <v>2.56</v>
      </c>
      <c r="D189" t="s">
        <v>9</v>
      </c>
      <c r="E189" t="s">
        <v>49</v>
      </c>
    </row>
    <row r="190" spans="1:5" x14ac:dyDescent="0.25">
      <c r="A190">
        <v>2026</v>
      </c>
      <c r="B190" t="s">
        <v>202</v>
      </c>
      <c r="C190">
        <v>0.28999999999999998</v>
      </c>
      <c r="D190" t="s">
        <v>9</v>
      </c>
      <c r="E190" t="s">
        <v>49</v>
      </c>
    </row>
    <row r="191" spans="1:5" x14ac:dyDescent="0.25">
      <c r="A191">
        <v>2026</v>
      </c>
      <c r="B191" t="s">
        <v>203</v>
      </c>
      <c r="C191">
        <v>1.39</v>
      </c>
      <c r="D191" t="s">
        <v>9</v>
      </c>
      <c r="E191" t="s">
        <v>49</v>
      </c>
    </row>
    <row r="192" spans="1:5" x14ac:dyDescent="0.25">
      <c r="A192">
        <v>2026</v>
      </c>
      <c r="B192" t="s">
        <v>204</v>
      </c>
      <c r="C192">
        <v>9.24</v>
      </c>
      <c r="D192" t="s">
        <v>9</v>
      </c>
      <c r="E192" t="s">
        <v>49</v>
      </c>
    </row>
    <row r="193" spans="1:5" x14ac:dyDescent="0.25">
      <c r="A193">
        <v>2026</v>
      </c>
      <c r="B193" t="s">
        <v>205</v>
      </c>
      <c r="C193">
        <v>2.77</v>
      </c>
      <c r="D193" t="s">
        <v>9</v>
      </c>
      <c r="E193" t="s">
        <v>49</v>
      </c>
    </row>
    <row r="194" spans="1:5" x14ac:dyDescent="0.25">
      <c r="A194">
        <v>2026</v>
      </c>
      <c r="B194" t="s">
        <v>206</v>
      </c>
      <c r="C194">
        <v>0.57999999999999996</v>
      </c>
      <c r="D194" t="s">
        <v>9</v>
      </c>
      <c r="E194" t="s">
        <v>49</v>
      </c>
    </row>
    <row r="195" spans="1:5" x14ac:dyDescent="0.25">
      <c r="A195">
        <v>2026</v>
      </c>
      <c r="B195" t="s">
        <v>207</v>
      </c>
      <c r="C195">
        <v>0.08</v>
      </c>
      <c r="D195" t="s">
        <v>9</v>
      </c>
      <c r="E195" t="s">
        <v>49</v>
      </c>
    </row>
    <row r="196" spans="1:5" x14ac:dyDescent="0.25">
      <c r="A196">
        <v>2027</v>
      </c>
      <c r="B196" t="s">
        <v>201</v>
      </c>
      <c r="C196">
        <v>2.5099999999999998</v>
      </c>
      <c r="D196" t="s">
        <v>9</v>
      </c>
      <c r="E196" t="s">
        <v>49</v>
      </c>
    </row>
    <row r="197" spans="1:5" x14ac:dyDescent="0.25">
      <c r="A197">
        <v>2027</v>
      </c>
      <c r="B197" t="s">
        <v>202</v>
      </c>
      <c r="C197">
        <v>0.26</v>
      </c>
      <c r="D197" t="s">
        <v>9</v>
      </c>
      <c r="E197" t="s">
        <v>49</v>
      </c>
    </row>
    <row r="198" spans="1:5" x14ac:dyDescent="0.25">
      <c r="A198">
        <v>2027</v>
      </c>
      <c r="B198" t="s">
        <v>203</v>
      </c>
      <c r="C198">
        <v>1.29</v>
      </c>
      <c r="D198" t="s">
        <v>9</v>
      </c>
      <c r="E198" t="s">
        <v>49</v>
      </c>
    </row>
    <row r="199" spans="1:5" x14ac:dyDescent="0.25">
      <c r="A199">
        <v>2027</v>
      </c>
      <c r="B199" t="s">
        <v>204</v>
      </c>
      <c r="C199">
        <v>9.0299999999999994</v>
      </c>
      <c r="D199" t="s">
        <v>9</v>
      </c>
      <c r="E199" t="s">
        <v>49</v>
      </c>
    </row>
    <row r="200" spans="1:5" x14ac:dyDescent="0.25">
      <c r="A200">
        <v>2027</v>
      </c>
      <c r="B200" t="s">
        <v>205</v>
      </c>
      <c r="C200">
        <v>2.58</v>
      </c>
      <c r="D200" t="s">
        <v>9</v>
      </c>
      <c r="E200" t="s">
        <v>49</v>
      </c>
    </row>
    <row r="201" spans="1:5" x14ac:dyDescent="0.25">
      <c r="A201">
        <v>2027</v>
      </c>
      <c r="B201" t="s">
        <v>206</v>
      </c>
      <c r="C201">
        <v>0.56999999999999995</v>
      </c>
      <c r="D201" t="s">
        <v>9</v>
      </c>
      <c r="E201" t="s">
        <v>49</v>
      </c>
    </row>
    <row r="202" spans="1:5" x14ac:dyDescent="0.25">
      <c r="A202">
        <v>2027</v>
      </c>
      <c r="B202" t="s">
        <v>207</v>
      </c>
      <c r="C202">
        <v>7.0000000000000007E-2</v>
      </c>
      <c r="D202" t="s">
        <v>9</v>
      </c>
      <c r="E202" t="s">
        <v>49</v>
      </c>
    </row>
    <row r="203" spans="1:5" x14ac:dyDescent="0.25">
      <c r="A203">
        <v>2028</v>
      </c>
      <c r="B203" t="s">
        <v>201</v>
      </c>
      <c r="C203">
        <v>2.44</v>
      </c>
      <c r="D203" t="s">
        <v>9</v>
      </c>
      <c r="E203" t="s">
        <v>49</v>
      </c>
    </row>
    <row r="204" spans="1:5" x14ac:dyDescent="0.25">
      <c r="A204">
        <v>2028</v>
      </c>
      <c r="B204" t="s">
        <v>202</v>
      </c>
      <c r="C204">
        <v>0.24</v>
      </c>
      <c r="D204" t="s">
        <v>9</v>
      </c>
      <c r="E204" t="s">
        <v>49</v>
      </c>
    </row>
    <row r="205" spans="1:5" x14ac:dyDescent="0.25">
      <c r="A205">
        <v>2028</v>
      </c>
      <c r="B205" t="s">
        <v>203</v>
      </c>
      <c r="C205">
        <v>1.2</v>
      </c>
      <c r="D205" t="s">
        <v>9</v>
      </c>
      <c r="E205" t="s">
        <v>49</v>
      </c>
    </row>
    <row r="206" spans="1:5" x14ac:dyDescent="0.25">
      <c r="A206">
        <v>2028</v>
      </c>
      <c r="B206" t="s">
        <v>204</v>
      </c>
      <c r="C206">
        <v>8.74</v>
      </c>
      <c r="D206" t="s">
        <v>9</v>
      </c>
      <c r="E206" t="s">
        <v>49</v>
      </c>
    </row>
    <row r="207" spans="1:5" x14ac:dyDescent="0.25">
      <c r="A207">
        <v>2028</v>
      </c>
      <c r="B207" t="s">
        <v>205</v>
      </c>
      <c r="C207">
        <v>2.42</v>
      </c>
      <c r="D207" t="s">
        <v>9</v>
      </c>
      <c r="E207" t="s">
        <v>49</v>
      </c>
    </row>
    <row r="208" spans="1:5" x14ac:dyDescent="0.25">
      <c r="A208">
        <v>2028</v>
      </c>
      <c r="B208" t="s">
        <v>206</v>
      </c>
      <c r="C208">
        <v>0.56000000000000005</v>
      </c>
      <c r="D208" t="s">
        <v>9</v>
      </c>
      <c r="E208" t="s">
        <v>49</v>
      </c>
    </row>
    <row r="209" spans="1:5" x14ac:dyDescent="0.25">
      <c r="A209">
        <v>2028</v>
      </c>
      <c r="B209" t="s">
        <v>207</v>
      </c>
      <c r="C209">
        <v>0.06</v>
      </c>
      <c r="D209" t="s">
        <v>9</v>
      </c>
      <c r="E209" t="s">
        <v>49</v>
      </c>
    </row>
    <row r="210" spans="1:5" x14ac:dyDescent="0.25">
      <c r="A210">
        <v>2029</v>
      </c>
      <c r="B210" t="s">
        <v>201</v>
      </c>
      <c r="C210">
        <v>2.36</v>
      </c>
      <c r="D210" t="s">
        <v>9</v>
      </c>
      <c r="E210" t="s">
        <v>49</v>
      </c>
    </row>
    <row r="211" spans="1:5" x14ac:dyDescent="0.25">
      <c r="A211">
        <v>2029</v>
      </c>
      <c r="B211" t="s">
        <v>202</v>
      </c>
      <c r="C211">
        <v>0.21</v>
      </c>
      <c r="D211" t="s">
        <v>9</v>
      </c>
      <c r="E211" t="s">
        <v>49</v>
      </c>
    </row>
    <row r="212" spans="1:5" x14ac:dyDescent="0.25">
      <c r="A212">
        <v>2029</v>
      </c>
      <c r="B212" t="s">
        <v>203</v>
      </c>
      <c r="C212">
        <v>1.1000000000000001</v>
      </c>
      <c r="D212" t="s">
        <v>9</v>
      </c>
      <c r="E212" t="s">
        <v>49</v>
      </c>
    </row>
    <row r="213" spans="1:5" x14ac:dyDescent="0.25">
      <c r="A213">
        <v>2029</v>
      </c>
      <c r="B213" t="s">
        <v>204</v>
      </c>
      <c r="C213">
        <v>8.4600000000000009</v>
      </c>
      <c r="D213" t="s">
        <v>9</v>
      </c>
      <c r="E213" t="s">
        <v>49</v>
      </c>
    </row>
    <row r="214" spans="1:5" x14ac:dyDescent="0.25">
      <c r="A214">
        <v>2029</v>
      </c>
      <c r="B214" t="s">
        <v>205</v>
      </c>
      <c r="C214">
        <v>2.2200000000000002</v>
      </c>
      <c r="D214" t="s">
        <v>9</v>
      </c>
      <c r="E214" t="s">
        <v>49</v>
      </c>
    </row>
    <row r="215" spans="1:5" x14ac:dyDescent="0.25">
      <c r="A215">
        <v>2029</v>
      </c>
      <c r="B215" t="s">
        <v>206</v>
      </c>
      <c r="C215">
        <v>0.52</v>
      </c>
      <c r="D215" t="s">
        <v>9</v>
      </c>
      <c r="E215" t="s">
        <v>49</v>
      </c>
    </row>
    <row r="216" spans="1:5" x14ac:dyDescent="0.25">
      <c r="A216">
        <v>2029</v>
      </c>
      <c r="B216" t="s">
        <v>207</v>
      </c>
      <c r="C216">
        <v>0.06</v>
      </c>
      <c r="D216" t="s">
        <v>9</v>
      </c>
      <c r="E216" t="s">
        <v>49</v>
      </c>
    </row>
    <row r="217" spans="1:5" x14ac:dyDescent="0.25">
      <c r="A217">
        <v>2030</v>
      </c>
      <c r="B217" t="s">
        <v>201</v>
      </c>
      <c r="C217">
        <v>2.2799999999999998</v>
      </c>
      <c r="D217" t="s">
        <v>9</v>
      </c>
      <c r="E217" t="s">
        <v>49</v>
      </c>
    </row>
    <row r="218" spans="1:5" x14ac:dyDescent="0.25">
      <c r="A218">
        <v>2030</v>
      </c>
      <c r="B218" t="s">
        <v>202</v>
      </c>
      <c r="C218">
        <v>0.19</v>
      </c>
      <c r="D218" t="s">
        <v>9</v>
      </c>
      <c r="E218" t="s">
        <v>49</v>
      </c>
    </row>
    <row r="219" spans="1:5" x14ac:dyDescent="0.25">
      <c r="A219">
        <v>2030</v>
      </c>
      <c r="B219" t="s">
        <v>203</v>
      </c>
      <c r="C219">
        <v>1.02</v>
      </c>
      <c r="D219" t="s">
        <v>9</v>
      </c>
      <c r="E219" t="s">
        <v>49</v>
      </c>
    </row>
    <row r="220" spans="1:5" x14ac:dyDescent="0.25">
      <c r="A220">
        <v>2030</v>
      </c>
      <c r="B220" t="s">
        <v>204</v>
      </c>
      <c r="C220">
        <v>8.1300000000000008</v>
      </c>
      <c r="D220" t="s">
        <v>9</v>
      </c>
      <c r="E220" t="s">
        <v>49</v>
      </c>
    </row>
    <row r="221" spans="1:5" x14ac:dyDescent="0.25">
      <c r="A221">
        <v>2030</v>
      </c>
      <c r="B221" t="s">
        <v>205</v>
      </c>
      <c r="C221">
        <v>2.06</v>
      </c>
      <c r="D221" t="s">
        <v>9</v>
      </c>
      <c r="E221" t="s">
        <v>49</v>
      </c>
    </row>
    <row r="222" spans="1:5" x14ac:dyDescent="0.25">
      <c r="A222">
        <v>2030</v>
      </c>
      <c r="B222" t="s">
        <v>206</v>
      </c>
      <c r="C222">
        <v>0.5</v>
      </c>
      <c r="D222" t="s">
        <v>9</v>
      </c>
      <c r="E222" t="s">
        <v>49</v>
      </c>
    </row>
    <row r="223" spans="1:5" x14ac:dyDescent="0.25">
      <c r="A223">
        <v>2030</v>
      </c>
      <c r="B223" t="s">
        <v>207</v>
      </c>
      <c r="C223">
        <v>0.05</v>
      </c>
      <c r="D223" t="s">
        <v>9</v>
      </c>
      <c r="E223" t="s">
        <v>49</v>
      </c>
    </row>
    <row r="224" spans="1:5" x14ac:dyDescent="0.25">
      <c r="A224">
        <v>2031</v>
      </c>
      <c r="B224" t="s">
        <v>201</v>
      </c>
      <c r="C224">
        <v>2.2000000000000002</v>
      </c>
      <c r="D224" t="s">
        <v>9</v>
      </c>
      <c r="E224" t="s">
        <v>49</v>
      </c>
    </row>
    <row r="225" spans="1:5" x14ac:dyDescent="0.25">
      <c r="A225">
        <v>2031</v>
      </c>
      <c r="B225" t="s">
        <v>202</v>
      </c>
      <c r="C225">
        <v>0.18</v>
      </c>
      <c r="D225" t="s">
        <v>9</v>
      </c>
      <c r="E225" t="s">
        <v>49</v>
      </c>
    </row>
    <row r="226" spans="1:5" x14ac:dyDescent="0.25">
      <c r="A226">
        <v>2031</v>
      </c>
      <c r="B226" t="s">
        <v>203</v>
      </c>
      <c r="C226">
        <v>0.94</v>
      </c>
      <c r="D226" t="s">
        <v>9</v>
      </c>
      <c r="E226" t="s">
        <v>49</v>
      </c>
    </row>
    <row r="227" spans="1:5" x14ac:dyDescent="0.25">
      <c r="A227">
        <v>2031</v>
      </c>
      <c r="B227" t="s">
        <v>204</v>
      </c>
      <c r="C227">
        <v>7.84</v>
      </c>
      <c r="D227" t="s">
        <v>9</v>
      </c>
      <c r="E227" t="s">
        <v>49</v>
      </c>
    </row>
    <row r="228" spans="1:5" x14ac:dyDescent="0.25">
      <c r="A228">
        <v>2031</v>
      </c>
      <c r="B228" t="s">
        <v>205</v>
      </c>
      <c r="C228">
        <v>1.92</v>
      </c>
      <c r="D228" t="s">
        <v>9</v>
      </c>
      <c r="E228" t="s">
        <v>49</v>
      </c>
    </row>
    <row r="229" spans="1:5" x14ac:dyDescent="0.25">
      <c r="A229">
        <v>2031</v>
      </c>
      <c r="B229" t="s">
        <v>206</v>
      </c>
      <c r="C229">
        <v>0.48</v>
      </c>
      <c r="D229" t="s">
        <v>9</v>
      </c>
      <c r="E229" t="s">
        <v>49</v>
      </c>
    </row>
    <row r="230" spans="1:5" x14ac:dyDescent="0.25">
      <c r="A230">
        <v>2031</v>
      </c>
      <c r="B230" t="s">
        <v>207</v>
      </c>
      <c r="C230">
        <v>0.05</v>
      </c>
      <c r="D230" t="s">
        <v>9</v>
      </c>
      <c r="E230" t="s">
        <v>49</v>
      </c>
    </row>
    <row r="231" spans="1:5" x14ac:dyDescent="0.25">
      <c r="A231">
        <v>2032</v>
      </c>
      <c r="B231" t="s">
        <v>201</v>
      </c>
      <c r="C231">
        <v>2.13</v>
      </c>
      <c r="D231" t="s">
        <v>9</v>
      </c>
      <c r="E231" t="s">
        <v>49</v>
      </c>
    </row>
    <row r="232" spans="1:5" x14ac:dyDescent="0.25">
      <c r="A232">
        <v>2032</v>
      </c>
      <c r="B232" t="s">
        <v>202</v>
      </c>
      <c r="C232">
        <v>0.16</v>
      </c>
      <c r="D232" t="s">
        <v>9</v>
      </c>
      <c r="E232" t="s">
        <v>49</v>
      </c>
    </row>
    <row r="233" spans="1:5" x14ac:dyDescent="0.25">
      <c r="A233">
        <v>2032</v>
      </c>
      <c r="B233" t="s">
        <v>203</v>
      </c>
      <c r="C233">
        <v>0.86</v>
      </c>
      <c r="D233" t="s">
        <v>9</v>
      </c>
      <c r="E233" t="s">
        <v>49</v>
      </c>
    </row>
    <row r="234" spans="1:5" x14ac:dyDescent="0.25">
      <c r="A234">
        <v>2032</v>
      </c>
      <c r="B234" t="s">
        <v>204</v>
      </c>
      <c r="C234">
        <v>7.54</v>
      </c>
      <c r="D234" t="s">
        <v>9</v>
      </c>
      <c r="E234" t="s">
        <v>49</v>
      </c>
    </row>
    <row r="235" spans="1:5" x14ac:dyDescent="0.25">
      <c r="A235">
        <v>2032</v>
      </c>
      <c r="B235" t="s">
        <v>205</v>
      </c>
      <c r="C235">
        <v>1.8</v>
      </c>
      <c r="D235" t="s">
        <v>9</v>
      </c>
      <c r="E235" t="s">
        <v>49</v>
      </c>
    </row>
    <row r="236" spans="1:5" x14ac:dyDescent="0.25">
      <c r="A236">
        <v>2032</v>
      </c>
      <c r="B236" t="s">
        <v>206</v>
      </c>
      <c r="C236">
        <v>0.47</v>
      </c>
      <c r="D236" t="s">
        <v>9</v>
      </c>
      <c r="E236" t="s">
        <v>49</v>
      </c>
    </row>
    <row r="237" spans="1:5" x14ac:dyDescent="0.25">
      <c r="A237">
        <v>2032</v>
      </c>
      <c r="B237" t="s">
        <v>207</v>
      </c>
      <c r="C237">
        <v>0.04</v>
      </c>
      <c r="D237" t="s">
        <v>9</v>
      </c>
      <c r="E237" t="s">
        <v>49</v>
      </c>
    </row>
    <row r="238" spans="1:5" x14ac:dyDescent="0.25">
      <c r="A238">
        <v>2033</v>
      </c>
      <c r="B238" t="s">
        <v>201</v>
      </c>
      <c r="C238">
        <v>2.06</v>
      </c>
      <c r="D238" t="s">
        <v>9</v>
      </c>
      <c r="E238" t="s">
        <v>49</v>
      </c>
    </row>
    <row r="239" spans="1:5" x14ac:dyDescent="0.25">
      <c r="A239">
        <v>2033</v>
      </c>
      <c r="B239" t="s">
        <v>202</v>
      </c>
      <c r="C239">
        <v>0.14000000000000001</v>
      </c>
      <c r="D239" t="s">
        <v>9</v>
      </c>
      <c r="E239" t="s">
        <v>49</v>
      </c>
    </row>
    <row r="240" spans="1:5" x14ac:dyDescent="0.25">
      <c r="A240">
        <v>2033</v>
      </c>
      <c r="B240" t="s">
        <v>203</v>
      </c>
      <c r="C240">
        <v>0.8</v>
      </c>
      <c r="D240" t="s">
        <v>9</v>
      </c>
      <c r="E240" t="s">
        <v>49</v>
      </c>
    </row>
    <row r="241" spans="1:5" x14ac:dyDescent="0.25">
      <c r="A241">
        <v>2033</v>
      </c>
      <c r="B241" t="s">
        <v>204</v>
      </c>
      <c r="C241">
        <v>7.28</v>
      </c>
      <c r="D241" t="s">
        <v>9</v>
      </c>
      <c r="E241" t="s">
        <v>49</v>
      </c>
    </row>
    <row r="242" spans="1:5" x14ac:dyDescent="0.25">
      <c r="A242">
        <v>2033</v>
      </c>
      <c r="B242" t="s">
        <v>205</v>
      </c>
      <c r="C242">
        <v>1.69</v>
      </c>
      <c r="D242" t="s">
        <v>9</v>
      </c>
      <c r="E242" t="s">
        <v>49</v>
      </c>
    </row>
    <row r="243" spans="1:5" x14ac:dyDescent="0.25">
      <c r="A243">
        <v>2033</v>
      </c>
      <c r="B243" t="s">
        <v>206</v>
      </c>
      <c r="C243">
        <v>0.46</v>
      </c>
      <c r="D243" t="s">
        <v>9</v>
      </c>
      <c r="E243" t="s">
        <v>49</v>
      </c>
    </row>
    <row r="244" spans="1:5" x14ac:dyDescent="0.25">
      <c r="A244">
        <v>2033</v>
      </c>
      <c r="B244" t="s">
        <v>207</v>
      </c>
      <c r="C244">
        <v>0.04</v>
      </c>
      <c r="D244" t="s">
        <v>9</v>
      </c>
      <c r="E244" t="s">
        <v>49</v>
      </c>
    </row>
    <row r="245" spans="1:5" x14ac:dyDescent="0.25">
      <c r="A245">
        <v>2034</v>
      </c>
      <c r="B245" t="s">
        <v>201</v>
      </c>
      <c r="C245">
        <v>1.99</v>
      </c>
      <c r="D245" t="s">
        <v>9</v>
      </c>
      <c r="E245" t="s">
        <v>49</v>
      </c>
    </row>
    <row r="246" spans="1:5" x14ac:dyDescent="0.25">
      <c r="A246">
        <v>2034</v>
      </c>
      <c r="B246" t="s">
        <v>202</v>
      </c>
      <c r="C246">
        <v>0.13</v>
      </c>
      <c r="D246" t="s">
        <v>9</v>
      </c>
      <c r="E246" t="s">
        <v>49</v>
      </c>
    </row>
    <row r="247" spans="1:5" x14ac:dyDescent="0.25">
      <c r="A247">
        <v>2034</v>
      </c>
      <c r="B247" t="s">
        <v>203</v>
      </c>
      <c r="C247">
        <v>0.75</v>
      </c>
      <c r="D247" t="s">
        <v>9</v>
      </c>
      <c r="E247" t="s">
        <v>49</v>
      </c>
    </row>
    <row r="248" spans="1:5" x14ac:dyDescent="0.25">
      <c r="A248">
        <v>2034</v>
      </c>
      <c r="B248" t="s">
        <v>204</v>
      </c>
      <c r="C248">
        <v>7.06</v>
      </c>
      <c r="D248" t="s">
        <v>9</v>
      </c>
      <c r="E248" t="s">
        <v>49</v>
      </c>
    </row>
    <row r="249" spans="1:5" x14ac:dyDescent="0.25">
      <c r="A249">
        <v>2034</v>
      </c>
      <c r="B249" t="s">
        <v>205</v>
      </c>
      <c r="C249">
        <v>1.59</v>
      </c>
      <c r="D249" t="s">
        <v>9</v>
      </c>
      <c r="E249" t="s">
        <v>49</v>
      </c>
    </row>
    <row r="250" spans="1:5" x14ac:dyDescent="0.25">
      <c r="A250">
        <v>2034</v>
      </c>
      <c r="B250" t="s">
        <v>206</v>
      </c>
      <c r="C250">
        <v>0.45</v>
      </c>
      <c r="D250" t="s">
        <v>9</v>
      </c>
      <c r="E250" t="s">
        <v>49</v>
      </c>
    </row>
    <row r="251" spans="1:5" x14ac:dyDescent="0.25">
      <c r="A251">
        <v>2034</v>
      </c>
      <c r="B251" t="s">
        <v>207</v>
      </c>
      <c r="C251">
        <v>0.04</v>
      </c>
      <c r="D251" t="s">
        <v>9</v>
      </c>
      <c r="E251" t="s">
        <v>49</v>
      </c>
    </row>
    <row r="252" spans="1:5" x14ac:dyDescent="0.25">
      <c r="A252">
        <v>2035</v>
      </c>
      <c r="B252" t="s">
        <v>201</v>
      </c>
      <c r="C252">
        <v>1.92</v>
      </c>
      <c r="D252" t="s">
        <v>9</v>
      </c>
      <c r="E252" t="s">
        <v>49</v>
      </c>
    </row>
    <row r="253" spans="1:5" x14ac:dyDescent="0.25">
      <c r="A253">
        <v>2035</v>
      </c>
      <c r="B253" t="s">
        <v>202</v>
      </c>
      <c r="C253">
        <v>0.12</v>
      </c>
      <c r="D253" t="s">
        <v>9</v>
      </c>
      <c r="E253" t="s">
        <v>49</v>
      </c>
    </row>
    <row r="254" spans="1:5" x14ac:dyDescent="0.25">
      <c r="A254">
        <v>2035</v>
      </c>
      <c r="B254" t="s">
        <v>203</v>
      </c>
      <c r="C254">
        <v>0.7</v>
      </c>
      <c r="D254" t="s">
        <v>9</v>
      </c>
      <c r="E254" t="s">
        <v>49</v>
      </c>
    </row>
    <row r="255" spans="1:5" x14ac:dyDescent="0.25">
      <c r="A255">
        <v>2035</v>
      </c>
      <c r="B255" t="s">
        <v>204</v>
      </c>
      <c r="C255">
        <v>6.86</v>
      </c>
      <c r="D255" t="s">
        <v>9</v>
      </c>
      <c r="E255" t="s">
        <v>49</v>
      </c>
    </row>
    <row r="256" spans="1:5" x14ac:dyDescent="0.25">
      <c r="A256">
        <v>2035</v>
      </c>
      <c r="B256" t="s">
        <v>205</v>
      </c>
      <c r="C256">
        <v>1.5</v>
      </c>
      <c r="D256" t="s">
        <v>9</v>
      </c>
      <c r="E256" t="s">
        <v>49</v>
      </c>
    </row>
    <row r="257" spans="1:5" x14ac:dyDescent="0.25">
      <c r="A257">
        <v>2035</v>
      </c>
      <c r="B257" t="s">
        <v>206</v>
      </c>
      <c r="C257">
        <v>0.43</v>
      </c>
      <c r="D257" t="s">
        <v>9</v>
      </c>
      <c r="E257" t="s">
        <v>49</v>
      </c>
    </row>
    <row r="258" spans="1:5" x14ac:dyDescent="0.25">
      <c r="A258">
        <v>2035</v>
      </c>
      <c r="B258" t="s">
        <v>207</v>
      </c>
      <c r="C258">
        <v>0.04</v>
      </c>
      <c r="D258" t="s">
        <v>9</v>
      </c>
      <c r="E258" t="s">
        <v>49</v>
      </c>
    </row>
    <row r="259" spans="1:5" x14ac:dyDescent="0.25">
      <c r="A259">
        <v>2036</v>
      </c>
      <c r="B259" t="s">
        <v>201</v>
      </c>
      <c r="C259">
        <v>1.86</v>
      </c>
      <c r="D259" t="s">
        <v>9</v>
      </c>
      <c r="E259" t="s">
        <v>49</v>
      </c>
    </row>
    <row r="260" spans="1:5" x14ac:dyDescent="0.25">
      <c r="A260">
        <v>2036</v>
      </c>
      <c r="B260" t="s">
        <v>202</v>
      </c>
      <c r="C260">
        <v>0.11</v>
      </c>
      <c r="D260" t="s">
        <v>9</v>
      </c>
      <c r="E260" t="s">
        <v>49</v>
      </c>
    </row>
    <row r="261" spans="1:5" x14ac:dyDescent="0.25">
      <c r="A261">
        <v>2036</v>
      </c>
      <c r="B261" t="s">
        <v>203</v>
      </c>
      <c r="C261">
        <v>0.65</v>
      </c>
      <c r="D261" t="s">
        <v>9</v>
      </c>
      <c r="E261" t="s">
        <v>49</v>
      </c>
    </row>
    <row r="262" spans="1:5" x14ac:dyDescent="0.25">
      <c r="A262">
        <v>2036</v>
      </c>
      <c r="B262" t="s">
        <v>204</v>
      </c>
      <c r="C262">
        <v>6.67</v>
      </c>
      <c r="D262" t="s">
        <v>9</v>
      </c>
      <c r="E262" t="s">
        <v>49</v>
      </c>
    </row>
    <row r="263" spans="1:5" x14ac:dyDescent="0.25">
      <c r="A263">
        <v>2036</v>
      </c>
      <c r="B263" t="s">
        <v>205</v>
      </c>
      <c r="C263">
        <v>1.41</v>
      </c>
      <c r="D263" t="s">
        <v>9</v>
      </c>
      <c r="E263" t="s">
        <v>49</v>
      </c>
    </row>
    <row r="264" spans="1:5" x14ac:dyDescent="0.25">
      <c r="A264">
        <v>2036</v>
      </c>
      <c r="B264" t="s">
        <v>206</v>
      </c>
      <c r="C264">
        <v>0.42</v>
      </c>
      <c r="D264" t="s">
        <v>9</v>
      </c>
      <c r="E264" t="s">
        <v>49</v>
      </c>
    </row>
    <row r="265" spans="1:5" x14ac:dyDescent="0.25">
      <c r="A265">
        <v>2036</v>
      </c>
      <c r="B265" t="s">
        <v>207</v>
      </c>
      <c r="C265">
        <v>0.03</v>
      </c>
      <c r="D265" t="s">
        <v>9</v>
      </c>
      <c r="E265" t="s">
        <v>49</v>
      </c>
    </row>
    <row r="266" spans="1:5" x14ac:dyDescent="0.25">
      <c r="A266">
        <v>2037</v>
      </c>
      <c r="B266" t="s">
        <v>201</v>
      </c>
      <c r="C266">
        <v>1.8</v>
      </c>
      <c r="D266" t="s">
        <v>9</v>
      </c>
      <c r="E266" t="s">
        <v>49</v>
      </c>
    </row>
    <row r="267" spans="1:5" x14ac:dyDescent="0.25">
      <c r="A267">
        <v>2037</v>
      </c>
      <c r="B267" t="s">
        <v>202</v>
      </c>
      <c r="C267">
        <v>0.1</v>
      </c>
      <c r="D267" t="s">
        <v>9</v>
      </c>
      <c r="E267" t="s">
        <v>49</v>
      </c>
    </row>
    <row r="268" spans="1:5" x14ac:dyDescent="0.25">
      <c r="A268">
        <v>2037</v>
      </c>
      <c r="B268" t="s">
        <v>203</v>
      </c>
      <c r="C268">
        <v>0.61</v>
      </c>
      <c r="D268" t="s">
        <v>9</v>
      </c>
      <c r="E268" t="s">
        <v>49</v>
      </c>
    </row>
    <row r="269" spans="1:5" x14ac:dyDescent="0.25">
      <c r="A269">
        <v>2037</v>
      </c>
      <c r="B269" t="s">
        <v>204</v>
      </c>
      <c r="C269">
        <v>6.49</v>
      </c>
      <c r="D269" t="s">
        <v>9</v>
      </c>
      <c r="E269" t="s">
        <v>49</v>
      </c>
    </row>
    <row r="270" spans="1:5" x14ac:dyDescent="0.25">
      <c r="A270">
        <v>2037</v>
      </c>
      <c r="B270" t="s">
        <v>205</v>
      </c>
      <c r="C270">
        <v>1.33</v>
      </c>
      <c r="D270" t="s">
        <v>9</v>
      </c>
      <c r="E270" t="s">
        <v>49</v>
      </c>
    </row>
    <row r="271" spans="1:5" x14ac:dyDescent="0.25">
      <c r="A271">
        <v>2037</v>
      </c>
      <c r="B271" t="s">
        <v>206</v>
      </c>
      <c r="C271">
        <v>0.41</v>
      </c>
      <c r="D271" t="s">
        <v>9</v>
      </c>
      <c r="E271" t="s">
        <v>49</v>
      </c>
    </row>
    <row r="272" spans="1:5" x14ac:dyDescent="0.25">
      <c r="A272">
        <v>2037</v>
      </c>
      <c r="B272" t="s">
        <v>207</v>
      </c>
      <c r="C272">
        <v>0.03</v>
      </c>
      <c r="D272" t="s">
        <v>9</v>
      </c>
      <c r="E272" t="s">
        <v>49</v>
      </c>
    </row>
    <row r="273" spans="1:5" x14ac:dyDescent="0.25">
      <c r="A273">
        <v>2038</v>
      </c>
      <c r="B273" t="s">
        <v>201</v>
      </c>
      <c r="C273">
        <v>1.74</v>
      </c>
      <c r="D273" t="s">
        <v>9</v>
      </c>
      <c r="E273" t="s">
        <v>49</v>
      </c>
    </row>
    <row r="274" spans="1:5" x14ac:dyDescent="0.25">
      <c r="A274">
        <v>2038</v>
      </c>
      <c r="B274" t="s">
        <v>202</v>
      </c>
      <c r="C274">
        <v>0.09</v>
      </c>
      <c r="D274" t="s">
        <v>9</v>
      </c>
      <c r="E274" t="s">
        <v>49</v>
      </c>
    </row>
    <row r="275" spans="1:5" x14ac:dyDescent="0.25">
      <c r="A275">
        <v>2038</v>
      </c>
      <c r="B275" t="s">
        <v>203</v>
      </c>
      <c r="C275">
        <v>0.56000000000000005</v>
      </c>
      <c r="D275" t="s">
        <v>9</v>
      </c>
      <c r="E275" t="s">
        <v>49</v>
      </c>
    </row>
    <row r="276" spans="1:5" x14ac:dyDescent="0.25">
      <c r="A276">
        <v>2038</v>
      </c>
      <c r="B276" t="s">
        <v>204</v>
      </c>
      <c r="C276">
        <v>6.32</v>
      </c>
      <c r="D276" t="s">
        <v>9</v>
      </c>
      <c r="E276" t="s">
        <v>49</v>
      </c>
    </row>
    <row r="277" spans="1:5" x14ac:dyDescent="0.25">
      <c r="A277">
        <v>2038</v>
      </c>
      <c r="B277" t="s">
        <v>205</v>
      </c>
      <c r="C277">
        <v>1.26</v>
      </c>
      <c r="D277" t="s">
        <v>9</v>
      </c>
      <c r="E277" t="s">
        <v>49</v>
      </c>
    </row>
    <row r="278" spans="1:5" x14ac:dyDescent="0.25">
      <c r="A278">
        <v>2038</v>
      </c>
      <c r="B278" t="s">
        <v>206</v>
      </c>
      <c r="C278">
        <v>0.4</v>
      </c>
      <c r="D278" t="s">
        <v>9</v>
      </c>
      <c r="E278" t="s">
        <v>49</v>
      </c>
    </row>
    <row r="279" spans="1:5" x14ac:dyDescent="0.25">
      <c r="A279">
        <v>2038</v>
      </c>
      <c r="B279" t="s">
        <v>207</v>
      </c>
      <c r="C279">
        <v>0.03</v>
      </c>
      <c r="D279" t="s">
        <v>9</v>
      </c>
      <c r="E279" t="s">
        <v>49</v>
      </c>
    </row>
    <row r="280" spans="1:5" x14ac:dyDescent="0.25">
      <c r="A280">
        <v>2039</v>
      </c>
      <c r="B280" t="s">
        <v>201</v>
      </c>
      <c r="C280">
        <v>1.68</v>
      </c>
      <c r="D280" t="s">
        <v>9</v>
      </c>
      <c r="E280" t="s">
        <v>49</v>
      </c>
    </row>
    <row r="281" spans="1:5" x14ac:dyDescent="0.25">
      <c r="A281">
        <v>2039</v>
      </c>
      <c r="B281" t="s">
        <v>202</v>
      </c>
      <c r="C281">
        <v>0.08</v>
      </c>
      <c r="D281" t="s">
        <v>9</v>
      </c>
      <c r="E281" t="s">
        <v>49</v>
      </c>
    </row>
    <row r="282" spans="1:5" x14ac:dyDescent="0.25">
      <c r="A282">
        <v>2039</v>
      </c>
      <c r="B282" t="s">
        <v>203</v>
      </c>
      <c r="C282">
        <v>0.53</v>
      </c>
      <c r="D282" t="s">
        <v>9</v>
      </c>
      <c r="E282" t="s">
        <v>49</v>
      </c>
    </row>
    <row r="283" spans="1:5" x14ac:dyDescent="0.25">
      <c r="A283">
        <v>2039</v>
      </c>
      <c r="B283" t="s">
        <v>204</v>
      </c>
      <c r="C283">
        <v>6.15</v>
      </c>
      <c r="D283" t="s">
        <v>9</v>
      </c>
      <c r="E283" t="s">
        <v>49</v>
      </c>
    </row>
    <row r="284" spans="1:5" x14ac:dyDescent="0.25">
      <c r="A284">
        <v>2039</v>
      </c>
      <c r="B284" t="s">
        <v>205</v>
      </c>
      <c r="C284">
        <v>1.19</v>
      </c>
      <c r="D284" t="s">
        <v>9</v>
      </c>
      <c r="E284" t="s">
        <v>49</v>
      </c>
    </row>
    <row r="285" spans="1:5" x14ac:dyDescent="0.25">
      <c r="A285">
        <v>2039</v>
      </c>
      <c r="B285" t="s">
        <v>206</v>
      </c>
      <c r="C285">
        <v>0.39</v>
      </c>
      <c r="D285" t="s">
        <v>9</v>
      </c>
      <c r="E285" t="s">
        <v>49</v>
      </c>
    </row>
    <row r="286" spans="1:5" x14ac:dyDescent="0.25">
      <c r="A286">
        <v>2039</v>
      </c>
      <c r="B286" t="s">
        <v>207</v>
      </c>
      <c r="C286">
        <v>0.03</v>
      </c>
      <c r="D286" t="s">
        <v>9</v>
      </c>
      <c r="E286" t="s">
        <v>49</v>
      </c>
    </row>
    <row r="287" spans="1:5" x14ac:dyDescent="0.25">
      <c r="A287">
        <v>2040</v>
      </c>
      <c r="B287" t="s">
        <v>201</v>
      </c>
      <c r="C287">
        <v>1.62</v>
      </c>
      <c r="D287" t="s">
        <v>9</v>
      </c>
      <c r="E287" t="s">
        <v>49</v>
      </c>
    </row>
    <row r="288" spans="1:5" x14ac:dyDescent="0.25">
      <c r="A288">
        <v>2040</v>
      </c>
      <c r="B288" t="s">
        <v>202</v>
      </c>
      <c r="C288">
        <v>7.0000000000000007E-2</v>
      </c>
      <c r="D288" t="s">
        <v>9</v>
      </c>
      <c r="E288" t="s">
        <v>49</v>
      </c>
    </row>
    <row r="289" spans="1:5" x14ac:dyDescent="0.25">
      <c r="A289">
        <v>2040</v>
      </c>
      <c r="B289" t="s">
        <v>203</v>
      </c>
      <c r="C289">
        <v>0.49</v>
      </c>
      <c r="D289" t="s">
        <v>9</v>
      </c>
      <c r="E289" t="s">
        <v>49</v>
      </c>
    </row>
    <row r="290" spans="1:5" x14ac:dyDescent="0.25">
      <c r="A290">
        <v>2040</v>
      </c>
      <c r="B290" t="s">
        <v>204</v>
      </c>
      <c r="C290">
        <v>5.98</v>
      </c>
      <c r="D290" t="s">
        <v>9</v>
      </c>
      <c r="E290" t="s">
        <v>49</v>
      </c>
    </row>
    <row r="291" spans="1:5" x14ac:dyDescent="0.25">
      <c r="A291">
        <v>2040</v>
      </c>
      <c r="B291" t="s">
        <v>205</v>
      </c>
      <c r="C291">
        <v>1.1200000000000001</v>
      </c>
      <c r="D291" t="s">
        <v>9</v>
      </c>
      <c r="E291" t="s">
        <v>49</v>
      </c>
    </row>
    <row r="292" spans="1:5" x14ac:dyDescent="0.25">
      <c r="A292">
        <v>2040</v>
      </c>
      <c r="B292" t="s">
        <v>206</v>
      </c>
      <c r="C292">
        <v>0.38</v>
      </c>
      <c r="D292" t="s">
        <v>9</v>
      </c>
      <c r="E292" t="s">
        <v>49</v>
      </c>
    </row>
    <row r="293" spans="1:5" x14ac:dyDescent="0.25">
      <c r="A293">
        <v>2040</v>
      </c>
      <c r="B293" t="s">
        <v>207</v>
      </c>
      <c r="C293">
        <v>0.03</v>
      </c>
      <c r="D293" t="s">
        <v>9</v>
      </c>
      <c r="E293" t="s">
        <v>49</v>
      </c>
    </row>
    <row r="294" spans="1:5" x14ac:dyDescent="0.25">
      <c r="A294">
        <v>2041</v>
      </c>
      <c r="B294" t="s">
        <v>201</v>
      </c>
      <c r="C294">
        <v>1.56</v>
      </c>
      <c r="D294" t="s">
        <v>9</v>
      </c>
      <c r="E294" t="s">
        <v>49</v>
      </c>
    </row>
    <row r="295" spans="1:5" x14ac:dyDescent="0.25">
      <c r="A295">
        <v>2041</v>
      </c>
      <c r="B295" t="s">
        <v>202</v>
      </c>
      <c r="C295">
        <v>0.06</v>
      </c>
      <c r="D295" t="s">
        <v>9</v>
      </c>
      <c r="E295" t="s">
        <v>49</v>
      </c>
    </row>
    <row r="296" spans="1:5" x14ac:dyDescent="0.25">
      <c r="A296">
        <v>2041</v>
      </c>
      <c r="B296" t="s">
        <v>203</v>
      </c>
      <c r="C296">
        <v>0.46</v>
      </c>
      <c r="D296" t="s">
        <v>9</v>
      </c>
      <c r="E296" t="s">
        <v>49</v>
      </c>
    </row>
    <row r="297" spans="1:5" x14ac:dyDescent="0.25">
      <c r="A297">
        <v>2041</v>
      </c>
      <c r="B297" t="s">
        <v>204</v>
      </c>
      <c r="C297">
        <v>5.73</v>
      </c>
      <c r="D297" t="s">
        <v>9</v>
      </c>
      <c r="E297" t="s">
        <v>49</v>
      </c>
    </row>
    <row r="298" spans="1:5" x14ac:dyDescent="0.25">
      <c r="A298">
        <v>2041</v>
      </c>
      <c r="B298" t="s">
        <v>205</v>
      </c>
      <c r="C298">
        <v>1.03</v>
      </c>
      <c r="D298" t="s">
        <v>9</v>
      </c>
      <c r="E298" t="s">
        <v>49</v>
      </c>
    </row>
    <row r="299" spans="1:5" x14ac:dyDescent="0.25">
      <c r="A299">
        <v>2041</v>
      </c>
      <c r="B299" t="s">
        <v>206</v>
      </c>
      <c r="C299">
        <v>0.35</v>
      </c>
      <c r="D299" t="s">
        <v>9</v>
      </c>
      <c r="E299" t="s">
        <v>49</v>
      </c>
    </row>
    <row r="300" spans="1:5" x14ac:dyDescent="0.25">
      <c r="A300">
        <v>2041</v>
      </c>
      <c r="B300" t="s">
        <v>207</v>
      </c>
      <c r="C300">
        <v>0.03</v>
      </c>
      <c r="D300" t="s">
        <v>9</v>
      </c>
      <c r="E300" t="s">
        <v>49</v>
      </c>
    </row>
    <row r="301" spans="1:5" x14ac:dyDescent="0.25">
      <c r="A301">
        <v>2042</v>
      </c>
      <c r="B301" t="s">
        <v>201</v>
      </c>
      <c r="C301">
        <v>1.51</v>
      </c>
      <c r="D301" t="s">
        <v>9</v>
      </c>
      <c r="E301" t="s">
        <v>49</v>
      </c>
    </row>
    <row r="302" spans="1:5" x14ac:dyDescent="0.25">
      <c r="A302">
        <v>2042</v>
      </c>
      <c r="B302" t="s">
        <v>202</v>
      </c>
      <c r="C302">
        <v>0.06</v>
      </c>
      <c r="D302" t="s">
        <v>9</v>
      </c>
      <c r="E302" t="s">
        <v>49</v>
      </c>
    </row>
    <row r="303" spans="1:5" x14ac:dyDescent="0.25">
      <c r="A303">
        <v>2042</v>
      </c>
      <c r="B303" t="s">
        <v>203</v>
      </c>
      <c r="C303">
        <v>0.42</v>
      </c>
      <c r="D303" t="s">
        <v>9</v>
      </c>
      <c r="E303" t="s">
        <v>49</v>
      </c>
    </row>
    <row r="304" spans="1:5" x14ac:dyDescent="0.25">
      <c r="A304">
        <v>2042</v>
      </c>
      <c r="B304" t="s">
        <v>204</v>
      </c>
      <c r="C304">
        <v>5.41</v>
      </c>
      <c r="D304" t="s">
        <v>9</v>
      </c>
      <c r="E304" t="s">
        <v>49</v>
      </c>
    </row>
    <row r="305" spans="1:5" x14ac:dyDescent="0.25">
      <c r="A305">
        <v>2042</v>
      </c>
      <c r="B305" t="s">
        <v>205</v>
      </c>
      <c r="C305">
        <v>0.95</v>
      </c>
      <c r="D305" t="s">
        <v>9</v>
      </c>
      <c r="E305" t="s">
        <v>49</v>
      </c>
    </row>
    <row r="306" spans="1:5" x14ac:dyDescent="0.25">
      <c r="A306">
        <v>2042</v>
      </c>
      <c r="B306" t="s">
        <v>206</v>
      </c>
      <c r="C306">
        <v>0.32</v>
      </c>
      <c r="D306" t="s">
        <v>9</v>
      </c>
      <c r="E306" t="s">
        <v>49</v>
      </c>
    </row>
    <row r="307" spans="1:5" x14ac:dyDescent="0.25">
      <c r="A307">
        <v>2042</v>
      </c>
      <c r="B307" t="s">
        <v>207</v>
      </c>
      <c r="C307">
        <v>0.02</v>
      </c>
      <c r="D307" t="s">
        <v>9</v>
      </c>
      <c r="E307" t="s">
        <v>49</v>
      </c>
    </row>
    <row r="308" spans="1:5" x14ac:dyDescent="0.25">
      <c r="A308">
        <v>2043</v>
      </c>
      <c r="B308" t="s">
        <v>201</v>
      </c>
      <c r="C308">
        <v>1.45</v>
      </c>
      <c r="D308" t="s">
        <v>9</v>
      </c>
      <c r="E308" t="s">
        <v>49</v>
      </c>
    </row>
    <row r="309" spans="1:5" x14ac:dyDescent="0.25">
      <c r="A309">
        <v>2043</v>
      </c>
      <c r="B309" t="s">
        <v>202</v>
      </c>
      <c r="C309">
        <v>0.05</v>
      </c>
      <c r="D309" t="s">
        <v>9</v>
      </c>
      <c r="E309" t="s">
        <v>49</v>
      </c>
    </row>
    <row r="310" spans="1:5" x14ac:dyDescent="0.25">
      <c r="A310">
        <v>2043</v>
      </c>
      <c r="B310" t="s">
        <v>203</v>
      </c>
      <c r="C310">
        <v>0.39</v>
      </c>
      <c r="D310" t="s">
        <v>9</v>
      </c>
      <c r="E310" t="s">
        <v>49</v>
      </c>
    </row>
    <row r="311" spans="1:5" x14ac:dyDescent="0.25">
      <c r="A311">
        <v>2043</v>
      </c>
      <c r="B311" t="s">
        <v>204</v>
      </c>
      <c r="C311">
        <v>5.0999999999999996</v>
      </c>
      <c r="D311" t="s">
        <v>9</v>
      </c>
      <c r="E311" t="s">
        <v>49</v>
      </c>
    </row>
    <row r="312" spans="1:5" x14ac:dyDescent="0.25">
      <c r="A312">
        <v>2043</v>
      </c>
      <c r="B312" t="s">
        <v>205</v>
      </c>
      <c r="C312">
        <v>0.88</v>
      </c>
      <c r="D312" t="s">
        <v>9</v>
      </c>
      <c r="E312" t="s">
        <v>49</v>
      </c>
    </row>
    <row r="313" spans="1:5" x14ac:dyDescent="0.25">
      <c r="A313">
        <v>2043</v>
      </c>
      <c r="B313" t="s">
        <v>206</v>
      </c>
      <c r="C313">
        <v>0.3</v>
      </c>
      <c r="D313" t="s">
        <v>9</v>
      </c>
      <c r="E313" t="s">
        <v>49</v>
      </c>
    </row>
    <row r="314" spans="1:5" x14ac:dyDescent="0.25">
      <c r="A314">
        <v>2043</v>
      </c>
      <c r="B314" t="s">
        <v>207</v>
      </c>
      <c r="C314">
        <v>0.02</v>
      </c>
      <c r="D314" t="s">
        <v>9</v>
      </c>
      <c r="E314" t="s">
        <v>49</v>
      </c>
    </row>
    <row r="315" spans="1:5" x14ac:dyDescent="0.25">
      <c r="A315">
        <v>2044</v>
      </c>
      <c r="B315" t="s">
        <v>201</v>
      </c>
      <c r="C315">
        <v>1.4</v>
      </c>
      <c r="D315" t="s">
        <v>9</v>
      </c>
      <c r="E315" t="s">
        <v>49</v>
      </c>
    </row>
    <row r="316" spans="1:5" x14ac:dyDescent="0.25">
      <c r="A316">
        <v>2044</v>
      </c>
      <c r="B316" t="s">
        <v>202</v>
      </c>
      <c r="C316">
        <v>0.05</v>
      </c>
      <c r="D316" t="s">
        <v>9</v>
      </c>
      <c r="E316" t="s">
        <v>49</v>
      </c>
    </row>
    <row r="317" spans="1:5" x14ac:dyDescent="0.25">
      <c r="A317">
        <v>2044</v>
      </c>
      <c r="B317" t="s">
        <v>203</v>
      </c>
      <c r="C317">
        <v>0.37</v>
      </c>
      <c r="D317" t="s">
        <v>9</v>
      </c>
      <c r="E317" t="s">
        <v>49</v>
      </c>
    </row>
    <row r="318" spans="1:5" x14ac:dyDescent="0.25">
      <c r="A318">
        <v>2044</v>
      </c>
      <c r="B318" t="s">
        <v>204</v>
      </c>
      <c r="C318">
        <v>4.8099999999999996</v>
      </c>
      <c r="D318" t="s">
        <v>9</v>
      </c>
      <c r="E318" t="s">
        <v>49</v>
      </c>
    </row>
    <row r="319" spans="1:5" x14ac:dyDescent="0.25">
      <c r="A319">
        <v>2044</v>
      </c>
      <c r="B319" t="s">
        <v>205</v>
      </c>
      <c r="C319">
        <v>0.82</v>
      </c>
      <c r="D319" t="s">
        <v>9</v>
      </c>
      <c r="E319" t="s">
        <v>49</v>
      </c>
    </row>
    <row r="320" spans="1:5" x14ac:dyDescent="0.25">
      <c r="A320">
        <v>2044</v>
      </c>
      <c r="B320" t="s">
        <v>206</v>
      </c>
      <c r="C320">
        <v>0.28000000000000003</v>
      </c>
      <c r="D320" t="s">
        <v>9</v>
      </c>
      <c r="E320" t="s">
        <v>49</v>
      </c>
    </row>
    <row r="321" spans="1:5" x14ac:dyDescent="0.25">
      <c r="A321">
        <v>2044</v>
      </c>
      <c r="B321" t="s">
        <v>207</v>
      </c>
      <c r="C321">
        <v>0.02</v>
      </c>
      <c r="D321" t="s">
        <v>9</v>
      </c>
      <c r="E321" t="s">
        <v>49</v>
      </c>
    </row>
    <row r="322" spans="1:5" x14ac:dyDescent="0.25">
      <c r="A322">
        <v>2045</v>
      </c>
      <c r="B322" t="s">
        <v>201</v>
      </c>
      <c r="C322">
        <v>1.34</v>
      </c>
      <c r="D322" t="s">
        <v>9</v>
      </c>
      <c r="E322" t="s">
        <v>49</v>
      </c>
    </row>
    <row r="323" spans="1:5" x14ac:dyDescent="0.25">
      <c r="A323">
        <v>2045</v>
      </c>
      <c r="B323" t="s">
        <v>202</v>
      </c>
      <c r="C323">
        <v>0.04</v>
      </c>
      <c r="D323" t="s">
        <v>9</v>
      </c>
      <c r="E323" t="s">
        <v>49</v>
      </c>
    </row>
    <row r="324" spans="1:5" x14ac:dyDescent="0.25">
      <c r="A324">
        <v>2045</v>
      </c>
      <c r="B324" t="s">
        <v>203</v>
      </c>
      <c r="C324">
        <v>0.34</v>
      </c>
      <c r="D324" t="s">
        <v>9</v>
      </c>
      <c r="E324" t="s">
        <v>49</v>
      </c>
    </row>
    <row r="325" spans="1:5" x14ac:dyDescent="0.25">
      <c r="A325">
        <v>2045</v>
      </c>
      <c r="B325" t="s">
        <v>204</v>
      </c>
      <c r="C325">
        <v>4.54</v>
      </c>
      <c r="D325" t="s">
        <v>9</v>
      </c>
      <c r="E325" t="s">
        <v>49</v>
      </c>
    </row>
    <row r="326" spans="1:5" x14ac:dyDescent="0.25">
      <c r="A326">
        <v>2045</v>
      </c>
      <c r="B326" t="s">
        <v>205</v>
      </c>
      <c r="C326">
        <v>0.76</v>
      </c>
      <c r="D326" t="s">
        <v>9</v>
      </c>
      <c r="E326" t="s">
        <v>49</v>
      </c>
    </row>
    <row r="327" spans="1:5" x14ac:dyDescent="0.25">
      <c r="A327">
        <v>2045</v>
      </c>
      <c r="B327" t="s">
        <v>206</v>
      </c>
      <c r="C327">
        <v>0.26</v>
      </c>
      <c r="D327" t="s">
        <v>9</v>
      </c>
      <c r="E327" t="s">
        <v>49</v>
      </c>
    </row>
    <row r="328" spans="1:5" x14ac:dyDescent="0.25">
      <c r="A328">
        <v>2045</v>
      </c>
      <c r="B328" t="s">
        <v>207</v>
      </c>
      <c r="C328">
        <v>0.01</v>
      </c>
      <c r="D328" t="s">
        <v>9</v>
      </c>
      <c r="E328" t="s">
        <v>49</v>
      </c>
    </row>
    <row r="329" spans="1:5" x14ac:dyDescent="0.25">
      <c r="A329">
        <v>2046</v>
      </c>
      <c r="B329" t="s">
        <v>201</v>
      </c>
      <c r="C329">
        <v>1.29</v>
      </c>
      <c r="D329" t="s">
        <v>9</v>
      </c>
      <c r="E329" t="s">
        <v>49</v>
      </c>
    </row>
    <row r="330" spans="1:5" x14ac:dyDescent="0.25">
      <c r="A330">
        <v>2046</v>
      </c>
      <c r="B330" t="s">
        <v>202</v>
      </c>
      <c r="C330">
        <v>0.04</v>
      </c>
      <c r="D330" t="s">
        <v>9</v>
      </c>
      <c r="E330" t="s">
        <v>49</v>
      </c>
    </row>
    <row r="331" spans="1:5" x14ac:dyDescent="0.25">
      <c r="A331">
        <v>2046</v>
      </c>
      <c r="B331" t="s">
        <v>203</v>
      </c>
      <c r="C331">
        <v>0.32</v>
      </c>
      <c r="D331" t="s">
        <v>9</v>
      </c>
      <c r="E331" t="s">
        <v>49</v>
      </c>
    </row>
    <row r="332" spans="1:5" x14ac:dyDescent="0.25">
      <c r="A332">
        <v>2046</v>
      </c>
      <c r="B332" t="s">
        <v>204</v>
      </c>
      <c r="C332">
        <v>4.3</v>
      </c>
      <c r="D332" t="s">
        <v>9</v>
      </c>
      <c r="E332" t="s">
        <v>49</v>
      </c>
    </row>
    <row r="333" spans="1:5" x14ac:dyDescent="0.25">
      <c r="A333">
        <v>2046</v>
      </c>
      <c r="B333" t="s">
        <v>205</v>
      </c>
      <c r="C333">
        <v>0.71</v>
      </c>
      <c r="D333" t="s">
        <v>9</v>
      </c>
      <c r="E333" t="s">
        <v>49</v>
      </c>
    </row>
    <row r="334" spans="1:5" x14ac:dyDescent="0.25">
      <c r="A334">
        <v>2046</v>
      </c>
      <c r="B334" t="s">
        <v>206</v>
      </c>
      <c r="C334">
        <v>0.24</v>
      </c>
      <c r="D334" t="s">
        <v>9</v>
      </c>
      <c r="E334" t="s">
        <v>49</v>
      </c>
    </row>
    <row r="335" spans="1:5" x14ac:dyDescent="0.25">
      <c r="A335">
        <v>2046</v>
      </c>
      <c r="B335" t="s">
        <v>207</v>
      </c>
      <c r="C335">
        <v>0.01</v>
      </c>
      <c r="D335" t="s">
        <v>9</v>
      </c>
      <c r="E335" t="s">
        <v>49</v>
      </c>
    </row>
    <row r="336" spans="1:5" x14ac:dyDescent="0.25">
      <c r="A336">
        <v>2047</v>
      </c>
      <c r="B336" t="s">
        <v>201</v>
      </c>
      <c r="C336">
        <v>1.23</v>
      </c>
      <c r="D336" t="s">
        <v>9</v>
      </c>
      <c r="E336" t="s">
        <v>49</v>
      </c>
    </row>
    <row r="337" spans="1:5" x14ac:dyDescent="0.25">
      <c r="A337">
        <v>2047</v>
      </c>
      <c r="B337" t="s">
        <v>202</v>
      </c>
      <c r="C337">
        <v>0.04</v>
      </c>
      <c r="D337" t="s">
        <v>9</v>
      </c>
      <c r="E337" t="s">
        <v>49</v>
      </c>
    </row>
    <row r="338" spans="1:5" x14ac:dyDescent="0.25">
      <c r="A338">
        <v>2047</v>
      </c>
      <c r="B338" t="s">
        <v>203</v>
      </c>
      <c r="C338">
        <v>0.3</v>
      </c>
      <c r="D338" t="s">
        <v>9</v>
      </c>
      <c r="E338" t="s">
        <v>49</v>
      </c>
    </row>
    <row r="339" spans="1:5" x14ac:dyDescent="0.25">
      <c r="A339">
        <v>2047</v>
      </c>
      <c r="B339" t="s">
        <v>204</v>
      </c>
      <c r="C339">
        <v>4.07</v>
      </c>
      <c r="D339" t="s">
        <v>9</v>
      </c>
      <c r="E339" t="s">
        <v>49</v>
      </c>
    </row>
    <row r="340" spans="1:5" x14ac:dyDescent="0.25">
      <c r="A340">
        <v>2047</v>
      </c>
      <c r="B340" t="s">
        <v>205</v>
      </c>
      <c r="C340">
        <v>0.66</v>
      </c>
      <c r="D340" t="s">
        <v>9</v>
      </c>
      <c r="E340" t="s">
        <v>49</v>
      </c>
    </row>
    <row r="341" spans="1:5" x14ac:dyDescent="0.25">
      <c r="A341">
        <v>2047</v>
      </c>
      <c r="B341" t="s">
        <v>206</v>
      </c>
      <c r="C341">
        <v>0.23</v>
      </c>
      <c r="D341" t="s">
        <v>9</v>
      </c>
      <c r="E341" t="s">
        <v>49</v>
      </c>
    </row>
    <row r="342" spans="1:5" x14ac:dyDescent="0.25">
      <c r="A342">
        <v>2047</v>
      </c>
      <c r="B342" t="s">
        <v>207</v>
      </c>
      <c r="C342">
        <v>0.01</v>
      </c>
      <c r="D342" t="s">
        <v>9</v>
      </c>
      <c r="E342" t="s">
        <v>49</v>
      </c>
    </row>
    <row r="343" spans="1:5" x14ac:dyDescent="0.25">
      <c r="A343">
        <v>2048</v>
      </c>
      <c r="B343" t="s">
        <v>201</v>
      </c>
      <c r="C343">
        <v>1.18</v>
      </c>
      <c r="D343" t="s">
        <v>9</v>
      </c>
      <c r="E343" t="s">
        <v>49</v>
      </c>
    </row>
    <row r="344" spans="1:5" x14ac:dyDescent="0.25">
      <c r="A344">
        <v>2048</v>
      </c>
      <c r="B344" t="s">
        <v>202</v>
      </c>
      <c r="C344">
        <v>0.03</v>
      </c>
      <c r="D344" t="s">
        <v>9</v>
      </c>
      <c r="E344" t="s">
        <v>49</v>
      </c>
    </row>
    <row r="345" spans="1:5" x14ac:dyDescent="0.25">
      <c r="A345">
        <v>2048</v>
      </c>
      <c r="B345" t="s">
        <v>203</v>
      </c>
      <c r="C345">
        <v>0.28000000000000003</v>
      </c>
      <c r="D345" t="s">
        <v>9</v>
      </c>
      <c r="E345" t="s">
        <v>49</v>
      </c>
    </row>
    <row r="346" spans="1:5" x14ac:dyDescent="0.25">
      <c r="A346">
        <v>2048</v>
      </c>
      <c r="B346" t="s">
        <v>204</v>
      </c>
      <c r="C346">
        <v>3.85</v>
      </c>
      <c r="D346" t="s">
        <v>9</v>
      </c>
      <c r="E346" t="s">
        <v>49</v>
      </c>
    </row>
    <row r="347" spans="1:5" x14ac:dyDescent="0.25">
      <c r="A347">
        <v>2048</v>
      </c>
      <c r="B347" t="s">
        <v>205</v>
      </c>
      <c r="C347">
        <v>0.61</v>
      </c>
      <c r="D347" t="s">
        <v>9</v>
      </c>
      <c r="E347" t="s">
        <v>49</v>
      </c>
    </row>
    <row r="348" spans="1:5" x14ac:dyDescent="0.25">
      <c r="A348">
        <v>2048</v>
      </c>
      <c r="B348" t="s">
        <v>206</v>
      </c>
      <c r="C348">
        <v>0.21</v>
      </c>
      <c r="D348" t="s">
        <v>9</v>
      </c>
      <c r="E348" t="s">
        <v>49</v>
      </c>
    </row>
    <row r="349" spans="1:5" x14ac:dyDescent="0.25">
      <c r="A349">
        <v>2048</v>
      </c>
      <c r="B349" t="s">
        <v>207</v>
      </c>
      <c r="C349">
        <v>0.01</v>
      </c>
      <c r="D349" t="s">
        <v>9</v>
      </c>
      <c r="E349" t="s">
        <v>49</v>
      </c>
    </row>
    <row r="350" spans="1:5" x14ac:dyDescent="0.25">
      <c r="A350">
        <v>2049</v>
      </c>
      <c r="B350" t="s">
        <v>201</v>
      </c>
      <c r="C350">
        <v>1.1299999999999999</v>
      </c>
      <c r="D350" t="s">
        <v>9</v>
      </c>
      <c r="E350" t="s">
        <v>49</v>
      </c>
    </row>
    <row r="351" spans="1:5" x14ac:dyDescent="0.25">
      <c r="A351">
        <v>2049</v>
      </c>
      <c r="B351" t="s">
        <v>202</v>
      </c>
      <c r="C351">
        <v>0.03</v>
      </c>
      <c r="D351" t="s">
        <v>9</v>
      </c>
      <c r="E351" t="s">
        <v>49</v>
      </c>
    </row>
    <row r="352" spans="1:5" x14ac:dyDescent="0.25">
      <c r="A352">
        <v>2049</v>
      </c>
      <c r="B352" t="s">
        <v>203</v>
      </c>
      <c r="C352">
        <v>0.26</v>
      </c>
      <c r="D352" t="s">
        <v>9</v>
      </c>
      <c r="E352" t="s">
        <v>49</v>
      </c>
    </row>
    <row r="353" spans="1:5" x14ac:dyDescent="0.25">
      <c r="A353">
        <v>2049</v>
      </c>
      <c r="B353" t="s">
        <v>204</v>
      </c>
      <c r="C353">
        <v>3.65</v>
      </c>
      <c r="D353" t="s">
        <v>9</v>
      </c>
      <c r="E353" t="s">
        <v>49</v>
      </c>
    </row>
    <row r="354" spans="1:5" x14ac:dyDescent="0.25">
      <c r="A354">
        <v>2049</v>
      </c>
      <c r="B354" t="s">
        <v>205</v>
      </c>
      <c r="C354">
        <v>0.56000000000000005</v>
      </c>
      <c r="D354" t="s">
        <v>9</v>
      </c>
      <c r="E354" t="s">
        <v>49</v>
      </c>
    </row>
    <row r="355" spans="1:5" x14ac:dyDescent="0.25">
      <c r="A355">
        <v>2049</v>
      </c>
      <c r="B355" t="s">
        <v>206</v>
      </c>
      <c r="C355">
        <v>0.2</v>
      </c>
      <c r="D355" t="s">
        <v>9</v>
      </c>
      <c r="E355" t="s">
        <v>49</v>
      </c>
    </row>
    <row r="356" spans="1:5" x14ac:dyDescent="0.25">
      <c r="A356">
        <v>2049</v>
      </c>
      <c r="B356" t="s">
        <v>207</v>
      </c>
      <c r="C356">
        <v>0.01</v>
      </c>
      <c r="D356" t="s">
        <v>9</v>
      </c>
      <c r="E356" t="s">
        <v>49</v>
      </c>
    </row>
    <row r="357" spans="1:5" x14ac:dyDescent="0.25">
      <c r="A357">
        <v>2050</v>
      </c>
      <c r="B357" t="s">
        <v>201</v>
      </c>
      <c r="C357">
        <v>1.08</v>
      </c>
      <c r="D357" t="s">
        <v>9</v>
      </c>
      <c r="E357" t="s">
        <v>49</v>
      </c>
    </row>
    <row r="358" spans="1:5" x14ac:dyDescent="0.25">
      <c r="A358">
        <v>2050</v>
      </c>
      <c r="B358" t="s">
        <v>202</v>
      </c>
      <c r="C358">
        <v>0.03</v>
      </c>
      <c r="D358" t="s">
        <v>9</v>
      </c>
      <c r="E358" t="s">
        <v>49</v>
      </c>
    </row>
    <row r="359" spans="1:5" x14ac:dyDescent="0.25">
      <c r="A359">
        <v>2050</v>
      </c>
      <c r="B359" t="s">
        <v>203</v>
      </c>
      <c r="C359">
        <v>0.24</v>
      </c>
      <c r="D359" t="s">
        <v>9</v>
      </c>
      <c r="E359" t="s">
        <v>49</v>
      </c>
    </row>
    <row r="360" spans="1:5" x14ac:dyDescent="0.25">
      <c r="A360">
        <v>2050</v>
      </c>
      <c r="B360" t="s">
        <v>204</v>
      </c>
      <c r="C360">
        <v>3.45</v>
      </c>
      <c r="D360" t="s">
        <v>9</v>
      </c>
      <c r="E360" t="s">
        <v>49</v>
      </c>
    </row>
    <row r="361" spans="1:5" x14ac:dyDescent="0.25">
      <c r="A361">
        <v>2050</v>
      </c>
      <c r="B361" t="s">
        <v>205</v>
      </c>
      <c r="C361">
        <v>0.52</v>
      </c>
      <c r="D361" t="s">
        <v>9</v>
      </c>
      <c r="E361" t="s">
        <v>49</v>
      </c>
    </row>
    <row r="362" spans="1:5" x14ac:dyDescent="0.25">
      <c r="A362">
        <v>2050</v>
      </c>
      <c r="B362" t="s">
        <v>206</v>
      </c>
      <c r="C362">
        <v>0.19</v>
      </c>
      <c r="D362" t="s">
        <v>9</v>
      </c>
      <c r="E362" t="s">
        <v>49</v>
      </c>
    </row>
    <row r="363" spans="1:5" x14ac:dyDescent="0.25">
      <c r="A363">
        <v>2050</v>
      </c>
      <c r="B363" t="s">
        <v>207</v>
      </c>
      <c r="C363">
        <v>0.01</v>
      </c>
      <c r="D363" t="s">
        <v>9</v>
      </c>
      <c r="E363" t="s">
        <v>49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11"/>
  <sheetViews>
    <sheetView workbookViewId="0"/>
  </sheetViews>
  <sheetFormatPr defaultColWidth="11.5703125" defaultRowHeight="15" x14ac:dyDescent="0.25"/>
  <sheetData>
    <row r="1" spans="1:5" x14ac:dyDescent="0.25">
      <c r="A1" s="15" t="s">
        <v>208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6</v>
      </c>
      <c r="B6" s="3" t="s">
        <v>44</v>
      </c>
      <c r="C6" s="3" t="s">
        <v>7</v>
      </c>
      <c r="D6" s="3" t="s">
        <v>4</v>
      </c>
      <c r="E6" s="3" t="s">
        <v>8</v>
      </c>
    </row>
    <row r="7" spans="1:5" x14ac:dyDescent="0.25">
      <c r="A7">
        <v>2010</v>
      </c>
      <c r="B7" t="s">
        <v>209</v>
      </c>
      <c r="C7" s="10">
        <v>0.23599999999999999</v>
      </c>
      <c r="D7" t="s">
        <v>9</v>
      </c>
      <c r="E7" t="s">
        <v>170</v>
      </c>
    </row>
    <row r="8" spans="1:5" x14ac:dyDescent="0.25">
      <c r="A8">
        <v>2010</v>
      </c>
      <c r="B8" t="s">
        <v>210</v>
      </c>
      <c r="C8" s="10">
        <v>0.14599999999999999</v>
      </c>
      <c r="D8" t="s">
        <v>9</v>
      </c>
      <c r="E8" t="s">
        <v>170</v>
      </c>
    </row>
    <row r="9" spans="1:5" x14ac:dyDescent="0.25">
      <c r="A9">
        <v>2010</v>
      </c>
      <c r="B9" t="s">
        <v>211</v>
      </c>
      <c r="C9" s="10">
        <v>0.114</v>
      </c>
      <c r="D9" t="s">
        <v>9</v>
      </c>
      <c r="E9" t="s">
        <v>170</v>
      </c>
    </row>
    <row r="10" spans="1:5" x14ac:dyDescent="0.25">
      <c r="A10">
        <v>2010</v>
      </c>
      <c r="B10" t="s">
        <v>212</v>
      </c>
      <c r="C10" s="10">
        <v>0.105</v>
      </c>
      <c r="D10" t="s">
        <v>9</v>
      </c>
      <c r="E10" t="s">
        <v>170</v>
      </c>
    </row>
    <row r="11" spans="1:5" x14ac:dyDescent="0.25">
      <c r="A11">
        <v>2010</v>
      </c>
      <c r="B11" t="s">
        <v>213</v>
      </c>
      <c r="C11" s="10">
        <v>0.04</v>
      </c>
      <c r="D11" t="s">
        <v>9</v>
      </c>
      <c r="E11" t="s">
        <v>170</v>
      </c>
    </row>
    <row r="12" spans="1:5" x14ac:dyDescent="0.25">
      <c r="A12">
        <v>2011</v>
      </c>
      <c r="B12" t="s">
        <v>209</v>
      </c>
      <c r="C12" s="10">
        <v>0.24099999999999999</v>
      </c>
      <c r="D12" t="s">
        <v>9</v>
      </c>
      <c r="E12" t="s">
        <v>170</v>
      </c>
    </row>
    <row r="13" spans="1:5" x14ac:dyDescent="0.25">
      <c r="A13">
        <v>2011</v>
      </c>
      <c r="B13" t="s">
        <v>210</v>
      </c>
      <c r="C13" s="10">
        <v>0.14599999999999999</v>
      </c>
      <c r="D13" t="s">
        <v>9</v>
      </c>
      <c r="E13" t="s">
        <v>170</v>
      </c>
    </row>
    <row r="14" spans="1:5" x14ac:dyDescent="0.25">
      <c r="A14">
        <v>2011</v>
      </c>
      <c r="B14" t="s">
        <v>211</v>
      </c>
      <c r="C14" s="10">
        <v>0.112</v>
      </c>
      <c r="D14" t="s">
        <v>9</v>
      </c>
      <c r="E14" t="s">
        <v>170</v>
      </c>
    </row>
    <row r="15" spans="1:5" x14ac:dyDescent="0.25">
      <c r="A15">
        <v>2011</v>
      </c>
      <c r="B15" t="s">
        <v>212</v>
      </c>
      <c r="C15" s="10">
        <v>9.8000000000000004E-2</v>
      </c>
      <c r="D15" t="s">
        <v>9</v>
      </c>
      <c r="E15" t="s">
        <v>170</v>
      </c>
    </row>
    <row r="16" spans="1:5" x14ac:dyDescent="0.25">
      <c r="A16">
        <v>2011</v>
      </c>
      <c r="B16" t="s">
        <v>213</v>
      </c>
      <c r="C16" s="10">
        <v>4.3999999999999997E-2</v>
      </c>
      <c r="D16" t="s">
        <v>9</v>
      </c>
      <c r="E16" t="s">
        <v>170</v>
      </c>
    </row>
    <row r="17" spans="1:5" x14ac:dyDescent="0.25">
      <c r="A17">
        <v>2012</v>
      </c>
      <c r="B17" t="s">
        <v>209</v>
      </c>
      <c r="C17" s="10">
        <v>0.23100000000000001</v>
      </c>
      <c r="D17" t="s">
        <v>9</v>
      </c>
      <c r="E17" t="s">
        <v>170</v>
      </c>
    </row>
    <row r="18" spans="1:5" x14ac:dyDescent="0.25">
      <c r="A18">
        <v>2012</v>
      </c>
      <c r="B18" t="s">
        <v>210</v>
      </c>
      <c r="C18" s="10">
        <v>0.153</v>
      </c>
      <c r="D18" t="s">
        <v>9</v>
      </c>
      <c r="E18" t="s">
        <v>170</v>
      </c>
    </row>
    <row r="19" spans="1:5" x14ac:dyDescent="0.25">
      <c r="A19">
        <v>2012</v>
      </c>
      <c r="B19" t="s">
        <v>211</v>
      </c>
      <c r="C19" s="10">
        <v>0.106</v>
      </c>
      <c r="D19" t="s">
        <v>9</v>
      </c>
      <c r="E19" t="s">
        <v>170</v>
      </c>
    </row>
    <row r="20" spans="1:5" x14ac:dyDescent="0.25">
      <c r="A20">
        <v>2012</v>
      </c>
      <c r="B20" t="s">
        <v>212</v>
      </c>
      <c r="C20" s="10">
        <v>0.09</v>
      </c>
      <c r="D20" t="s">
        <v>9</v>
      </c>
      <c r="E20" t="s">
        <v>170</v>
      </c>
    </row>
    <row r="21" spans="1:5" x14ac:dyDescent="0.25">
      <c r="A21">
        <v>2012</v>
      </c>
      <c r="B21" t="s">
        <v>213</v>
      </c>
      <c r="C21" s="10">
        <v>0.05</v>
      </c>
      <c r="D21" t="s">
        <v>9</v>
      </c>
      <c r="E21" t="s">
        <v>170</v>
      </c>
    </row>
    <row r="22" spans="1:5" x14ac:dyDescent="0.25">
      <c r="A22">
        <v>2013</v>
      </c>
      <c r="B22" t="s">
        <v>209</v>
      </c>
      <c r="C22" s="10">
        <v>0.24399999999999999</v>
      </c>
      <c r="D22" t="s">
        <v>9</v>
      </c>
      <c r="E22" t="s">
        <v>170</v>
      </c>
    </row>
    <row r="23" spans="1:5" x14ac:dyDescent="0.25">
      <c r="A23">
        <v>2013</v>
      </c>
      <c r="B23" t="s">
        <v>210</v>
      </c>
      <c r="C23" s="10">
        <v>0.158</v>
      </c>
      <c r="D23" t="s">
        <v>9</v>
      </c>
      <c r="E23" t="s">
        <v>170</v>
      </c>
    </row>
    <row r="24" spans="1:5" x14ac:dyDescent="0.25">
      <c r="A24">
        <v>2013</v>
      </c>
      <c r="B24" t="s">
        <v>211</v>
      </c>
      <c r="C24" s="10">
        <v>0.108</v>
      </c>
      <c r="D24" t="s">
        <v>9</v>
      </c>
      <c r="E24" t="s">
        <v>170</v>
      </c>
    </row>
    <row r="25" spans="1:5" x14ac:dyDescent="0.25">
      <c r="A25">
        <v>2013</v>
      </c>
      <c r="B25" t="s">
        <v>212</v>
      </c>
      <c r="C25" s="10">
        <v>8.8999999999999996E-2</v>
      </c>
      <c r="D25" t="s">
        <v>9</v>
      </c>
      <c r="E25" t="s">
        <v>170</v>
      </c>
    </row>
    <row r="26" spans="1:5" x14ac:dyDescent="0.25">
      <c r="A26">
        <v>2013</v>
      </c>
      <c r="B26" t="s">
        <v>213</v>
      </c>
      <c r="C26" s="10">
        <v>6.4000000000000001E-2</v>
      </c>
      <c r="D26" t="s">
        <v>9</v>
      </c>
      <c r="E26" t="s">
        <v>170</v>
      </c>
    </row>
    <row r="27" spans="1:5" x14ac:dyDescent="0.25">
      <c r="A27">
        <v>2014</v>
      </c>
      <c r="B27" t="s">
        <v>209</v>
      </c>
      <c r="C27" s="10">
        <v>0.217</v>
      </c>
      <c r="D27" t="s">
        <v>9</v>
      </c>
      <c r="E27" t="s">
        <v>170</v>
      </c>
    </row>
    <row r="28" spans="1:5" x14ac:dyDescent="0.25">
      <c r="A28">
        <v>2014</v>
      </c>
      <c r="B28" t="s">
        <v>210</v>
      </c>
      <c r="C28" s="10">
        <v>0.17100000000000001</v>
      </c>
      <c r="D28" t="s">
        <v>9</v>
      </c>
      <c r="E28" t="s">
        <v>170</v>
      </c>
    </row>
    <row r="29" spans="1:5" x14ac:dyDescent="0.25">
      <c r="A29">
        <v>2014</v>
      </c>
      <c r="B29" t="s">
        <v>211</v>
      </c>
      <c r="C29" s="10">
        <v>0.11799999999999999</v>
      </c>
      <c r="D29" t="s">
        <v>9</v>
      </c>
      <c r="E29" t="s">
        <v>170</v>
      </c>
    </row>
    <row r="30" spans="1:5" x14ac:dyDescent="0.25">
      <c r="A30">
        <v>2014</v>
      </c>
      <c r="B30" t="s">
        <v>212</v>
      </c>
      <c r="C30" s="10">
        <v>9.2999999999999999E-2</v>
      </c>
      <c r="D30" t="s">
        <v>9</v>
      </c>
      <c r="E30" t="s">
        <v>170</v>
      </c>
    </row>
    <row r="31" spans="1:5" x14ac:dyDescent="0.25">
      <c r="A31">
        <v>2014</v>
      </c>
      <c r="B31" t="s">
        <v>213</v>
      </c>
      <c r="C31" s="10">
        <v>9.4E-2</v>
      </c>
      <c r="D31" t="s">
        <v>9</v>
      </c>
      <c r="E31" t="s">
        <v>170</v>
      </c>
    </row>
    <row r="32" spans="1:5" x14ac:dyDescent="0.25">
      <c r="A32">
        <v>2015</v>
      </c>
      <c r="B32" t="s">
        <v>209</v>
      </c>
      <c r="C32" s="10">
        <v>0.223</v>
      </c>
      <c r="D32" t="s">
        <v>9</v>
      </c>
      <c r="E32" t="s">
        <v>170</v>
      </c>
    </row>
    <row r="33" spans="1:5" x14ac:dyDescent="0.25">
      <c r="A33">
        <v>2015</v>
      </c>
      <c r="B33" t="s">
        <v>210</v>
      </c>
      <c r="C33" s="10">
        <v>0.17199999999999999</v>
      </c>
      <c r="D33" t="s">
        <v>9</v>
      </c>
      <c r="E33" t="s">
        <v>170</v>
      </c>
    </row>
    <row r="34" spans="1:5" x14ac:dyDescent="0.25">
      <c r="A34">
        <v>2015</v>
      </c>
      <c r="B34" t="s">
        <v>211</v>
      </c>
      <c r="C34" s="10">
        <v>0.126</v>
      </c>
      <c r="D34" t="s">
        <v>9</v>
      </c>
      <c r="E34" t="s">
        <v>170</v>
      </c>
    </row>
    <row r="35" spans="1:5" x14ac:dyDescent="0.25">
      <c r="A35">
        <v>2015</v>
      </c>
      <c r="B35" t="s">
        <v>212</v>
      </c>
      <c r="C35" s="10">
        <v>9.4E-2</v>
      </c>
      <c r="D35" t="s">
        <v>9</v>
      </c>
      <c r="E35" t="s">
        <v>170</v>
      </c>
    </row>
    <row r="36" spans="1:5" x14ac:dyDescent="0.25">
      <c r="A36">
        <v>2015</v>
      </c>
      <c r="B36" t="s">
        <v>213</v>
      </c>
      <c r="C36" s="10">
        <v>0.13200000000000001</v>
      </c>
      <c r="D36" t="s">
        <v>9</v>
      </c>
      <c r="E36" t="s">
        <v>170</v>
      </c>
    </row>
    <row r="37" spans="1:5" x14ac:dyDescent="0.25">
      <c r="A37">
        <v>2016</v>
      </c>
      <c r="B37" t="s">
        <v>209</v>
      </c>
      <c r="C37" s="10">
        <v>0.24099999999999999</v>
      </c>
      <c r="D37" t="s">
        <v>9</v>
      </c>
      <c r="E37" t="s">
        <v>170</v>
      </c>
    </row>
    <row r="38" spans="1:5" x14ac:dyDescent="0.25">
      <c r="A38">
        <v>2016</v>
      </c>
      <c r="B38" t="s">
        <v>210</v>
      </c>
      <c r="C38" s="10">
        <v>0.19400000000000001</v>
      </c>
      <c r="D38" t="s">
        <v>9</v>
      </c>
      <c r="E38" t="s">
        <v>170</v>
      </c>
    </row>
    <row r="39" spans="1:5" x14ac:dyDescent="0.25">
      <c r="A39">
        <v>2016</v>
      </c>
      <c r="B39" t="s">
        <v>211</v>
      </c>
      <c r="C39" s="10">
        <v>0.14099999999999999</v>
      </c>
      <c r="D39" t="s">
        <v>9</v>
      </c>
      <c r="E39" t="s">
        <v>170</v>
      </c>
    </row>
    <row r="40" spans="1:5" x14ac:dyDescent="0.25">
      <c r="A40">
        <v>2016</v>
      </c>
      <c r="B40" t="s">
        <v>212</v>
      </c>
      <c r="C40" s="10">
        <v>0.09</v>
      </c>
      <c r="D40" t="s">
        <v>9</v>
      </c>
      <c r="E40" t="s">
        <v>170</v>
      </c>
    </row>
    <row r="41" spans="1:5" x14ac:dyDescent="0.25">
      <c r="A41">
        <v>2016</v>
      </c>
      <c r="B41" t="s">
        <v>213</v>
      </c>
      <c r="C41" s="10">
        <v>0.18</v>
      </c>
      <c r="D41" t="s">
        <v>9</v>
      </c>
      <c r="E41" t="s">
        <v>170</v>
      </c>
    </row>
    <row r="42" spans="1:5" x14ac:dyDescent="0.25">
      <c r="A42">
        <v>2017</v>
      </c>
      <c r="B42" t="s">
        <v>209</v>
      </c>
      <c r="C42" s="10">
        <v>0.222</v>
      </c>
      <c r="D42" t="s">
        <v>9</v>
      </c>
      <c r="E42" t="s">
        <v>170</v>
      </c>
    </row>
    <row r="43" spans="1:5" x14ac:dyDescent="0.25">
      <c r="A43">
        <v>2017</v>
      </c>
      <c r="B43" t="s">
        <v>210</v>
      </c>
      <c r="C43" s="10">
        <v>0.216</v>
      </c>
      <c r="D43" t="s">
        <v>9</v>
      </c>
      <c r="E43" t="s">
        <v>170</v>
      </c>
    </row>
    <row r="44" spans="1:5" x14ac:dyDescent="0.25">
      <c r="A44">
        <v>2017</v>
      </c>
      <c r="B44" t="s">
        <v>211</v>
      </c>
      <c r="C44" s="10">
        <v>0.156</v>
      </c>
      <c r="D44" t="s">
        <v>9</v>
      </c>
      <c r="E44" t="s">
        <v>170</v>
      </c>
    </row>
    <row r="45" spans="1:5" x14ac:dyDescent="0.25">
      <c r="A45">
        <v>2017</v>
      </c>
      <c r="B45" t="s">
        <v>212</v>
      </c>
      <c r="C45" s="10">
        <v>0.11899999999999999</v>
      </c>
      <c r="D45" t="s">
        <v>9</v>
      </c>
      <c r="E45" t="s">
        <v>170</v>
      </c>
    </row>
    <row r="46" spans="1:5" x14ac:dyDescent="0.25">
      <c r="A46">
        <v>2017</v>
      </c>
      <c r="B46" t="s">
        <v>213</v>
      </c>
      <c r="C46" s="10">
        <v>0.23799999999999999</v>
      </c>
      <c r="D46" t="s">
        <v>9</v>
      </c>
      <c r="E46" t="s">
        <v>170</v>
      </c>
    </row>
    <row r="47" spans="1:5" x14ac:dyDescent="0.25">
      <c r="A47">
        <v>2018</v>
      </c>
      <c r="B47" t="s">
        <v>209</v>
      </c>
      <c r="C47" s="10">
        <v>0.22600000000000001</v>
      </c>
      <c r="D47" t="s">
        <v>9</v>
      </c>
      <c r="E47" t="s">
        <v>170</v>
      </c>
    </row>
    <row r="48" spans="1:5" x14ac:dyDescent="0.25">
      <c r="A48">
        <v>2018</v>
      </c>
      <c r="B48" t="s">
        <v>210</v>
      </c>
      <c r="C48" s="10">
        <v>0.252</v>
      </c>
      <c r="D48" t="s">
        <v>9</v>
      </c>
      <c r="E48" t="s">
        <v>170</v>
      </c>
    </row>
    <row r="49" spans="1:5" x14ac:dyDescent="0.25">
      <c r="A49">
        <v>2018</v>
      </c>
      <c r="B49" t="s">
        <v>211</v>
      </c>
      <c r="C49" s="10">
        <v>0.17599999999999999</v>
      </c>
      <c r="D49" t="s">
        <v>9</v>
      </c>
      <c r="E49" t="s">
        <v>170</v>
      </c>
    </row>
    <row r="50" spans="1:5" x14ac:dyDescent="0.25">
      <c r="A50">
        <v>2018</v>
      </c>
      <c r="B50" t="s">
        <v>212</v>
      </c>
      <c r="C50" s="10">
        <v>0.125</v>
      </c>
      <c r="D50" t="s">
        <v>9</v>
      </c>
      <c r="E50" t="s">
        <v>170</v>
      </c>
    </row>
    <row r="51" spans="1:5" x14ac:dyDescent="0.25">
      <c r="A51">
        <v>2018</v>
      </c>
      <c r="B51" t="s">
        <v>213</v>
      </c>
      <c r="C51" s="10">
        <v>0.314</v>
      </c>
      <c r="D51" t="s">
        <v>9</v>
      </c>
      <c r="E51" t="s">
        <v>170</v>
      </c>
    </row>
    <row r="52" spans="1:5" x14ac:dyDescent="0.25">
      <c r="A52">
        <v>2019</v>
      </c>
      <c r="B52" t="s">
        <v>209</v>
      </c>
      <c r="C52" s="10">
        <v>0.23100000000000001</v>
      </c>
      <c r="D52" t="s">
        <v>9</v>
      </c>
      <c r="E52" t="s">
        <v>170</v>
      </c>
    </row>
    <row r="53" spans="1:5" x14ac:dyDescent="0.25">
      <c r="A53">
        <v>2019</v>
      </c>
      <c r="B53" t="s">
        <v>210</v>
      </c>
      <c r="C53" s="10">
        <v>0.27400000000000002</v>
      </c>
      <c r="D53" t="s">
        <v>9</v>
      </c>
      <c r="E53" t="s">
        <v>170</v>
      </c>
    </row>
    <row r="54" spans="1:5" x14ac:dyDescent="0.25">
      <c r="A54">
        <v>2019</v>
      </c>
      <c r="B54" t="s">
        <v>211</v>
      </c>
      <c r="C54" s="10">
        <v>0.186</v>
      </c>
      <c r="D54" t="s">
        <v>9</v>
      </c>
      <c r="E54" t="s">
        <v>170</v>
      </c>
    </row>
    <row r="55" spans="1:5" x14ac:dyDescent="0.25">
      <c r="A55">
        <v>2019</v>
      </c>
      <c r="B55" t="s">
        <v>212</v>
      </c>
      <c r="C55" s="10">
        <v>0.11899999999999999</v>
      </c>
      <c r="D55" t="s">
        <v>9</v>
      </c>
      <c r="E55" t="s">
        <v>170</v>
      </c>
    </row>
    <row r="56" spans="1:5" x14ac:dyDescent="0.25">
      <c r="A56">
        <v>2019</v>
      </c>
      <c r="B56" t="s">
        <v>213</v>
      </c>
      <c r="C56" s="10">
        <v>0.34599999999999997</v>
      </c>
      <c r="D56" t="s">
        <v>9</v>
      </c>
      <c r="E56" t="s">
        <v>170</v>
      </c>
    </row>
    <row r="57" spans="1:5" x14ac:dyDescent="0.25">
      <c r="A57">
        <v>2020</v>
      </c>
      <c r="B57" t="s">
        <v>209</v>
      </c>
      <c r="C57" s="10">
        <v>0.23300000000000001</v>
      </c>
      <c r="D57" t="s">
        <v>9</v>
      </c>
      <c r="E57" t="s">
        <v>170</v>
      </c>
    </row>
    <row r="58" spans="1:5" x14ac:dyDescent="0.25">
      <c r="A58">
        <v>2020</v>
      </c>
      <c r="B58" t="s">
        <v>210</v>
      </c>
      <c r="C58" s="10">
        <v>0.26100000000000001</v>
      </c>
      <c r="D58" t="s">
        <v>9</v>
      </c>
      <c r="E58" t="s">
        <v>170</v>
      </c>
    </row>
    <row r="59" spans="1:5" x14ac:dyDescent="0.25">
      <c r="A59">
        <v>2020</v>
      </c>
      <c r="B59" t="s">
        <v>211</v>
      </c>
      <c r="C59" s="10">
        <v>0.188</v>
      </c>
      <c r="D59" t="s">
        <v>9</v>
      </c>
      <c r="E59" t="s">
        <v>170</v>
      </c>
    </row>
    <row r="60" spans="1:5" x14ac:dyDescent="0.25">
      <c r="A60">
        <v>2020</v>
      </c>
      <c r="B60" t="s">
        <v>212</v>
      </c>
      <c r="C60" s="10">
        <v>0.111</v>
      </c>
      <c r="D60" t="s">
        <v>9</v>
      </c>
      <c r="E60" t="s">
        <v>170</v>
      </c>
    </row>
    <row r="61" spans="1:5" x14ac:dyDescent="0.25">
      <c r="A61">
        <v>2020</v>
      </c>
      <c r="B61" t="s">
        <v>213</v>
      </c>
      <c r="C61" s="10">
        <v>0.34899999999999998</v>
      </c>
      <c r="D61" t="s">
        <v>9</v>
      </c>
      <c r="E61" t="s">
        <v>170</v>
      </c>
    </row>
    <row r="62" spans="1:5" x14ac:dyDescent="0.25">
      <c r="A62">
        <v>2021</v>
      </c>
      <c r="B62" t="s">
        <v>209</v>
      </c>
      <c r="C62" s="10">
        <v>0.218</v>
      </c>
      <c r="D62" t="s">
        <v>9</v>
      </c>
      <c r="E62" t="s">
        <v>170</v>
      </c>
    </row>
    <row r="63" spans="1:5" x14ac:dyDescent="0.25">
      <c r="A63">
        <v>2021</v>
      </c>
      <c r="B63" t="s">
        <v>210</v>
      </c>
      <c r="C63" s="10">
        <v>0.28399999999999997</v>
      </c>
      <c r="D63" t="s">
        <v>9</v>
      </c>
      <c r="E63" t="s">
        <v>170</v>
      </c>
    </row>
    <row r="64" spans="1:5" x14ac:dyDescent="0.25">
      <c r="A64">
        <v>2021</v>
      </c>
      <c r="B64" t="s">
        <v>211</v>
      </c>
      <c r="C64" s="10">
        <v>0.20100000000000001</v>
      </c>
      <c r="D64" t="s">
        <v>9</v>
      </c>
      <c r="E64" t="s">
        <v>170</v>
      </c>
    </row>
    <row r="65" spans="1:5" x14ac:dyDescent="0.25">
      <c r="A65">
        <v>2021</v>
      </c>
      <c r="B65" t="s">
        <v>212</v>
      </c>
      <c r="C65" s="10">
        <v>0.115</v>
      </c>
      <c r="D65" t="s">
        <v>9</v>
      </c>
      <c r="E65" t="s">
        <v>170</v>
      </c>
    </row>
    <row r="66" spans="1:5" x14ac:dyDescent="0.25">
      <c r="A66">
        <v>2021</v>
      </c>
      <c r="B66" t="s">
        <v>213</v>
      </c>
      <c r="C66" s="10">
        <v>0.36099999999999999</v>
      </c>
      <c r="D66" t="s">
        <v>9</v>
      </c>
      <c r="E66" t="s">
        <v>170</v>
      </c>
    </row>
    <row r="67" spans="1:5" x14ac:dyDescent="0.25">
      <c r="A67">
        <v>2022</v>
      </c>
      <c r="B67" t="s">
        <v>209</v>
      </c>
      <c r="C67" s="10">
        <v>0.22600000000000001</v>
      </c>
      <c r="D67" t="s">
        <v>9</v>
      </c>
      <c r="E67" t="s">
        <v>170</v>
      </c>
    </row>
    <row r="68" spans="1:5" x14ac:dyDescent="0.25">
      <c r="A68">
        <v>2022</v>
      </c>
      <c r="B68" t="s">
        <v>210</v>
      </c>
      <c r="C68" s="10">
        <v>0.30299999999999999</v>
      </c>
      <c r="D68" t="s">
        <v>9</v>
      </c>
      <c r="E68" t="s">
        <v>170</v>
      </c>
    </row>
    <row r="69" spans="1:5" x14ac:dyDescent="0.25">
      <c r="A69">
        <v>2022</v>
      </c>
      <c r="B69" t="s">
        <v>211</v>
      </c>
      <c r="C69" s="10">
        <v>0.21299999999999999</v>
      </c>
      <c r="D69" t="s">
        <v>9</v>
      </c>
      <c r="E69" t="s">
        <v>170</v>
      </c>
    </row>
    <row r="70" spans="1:5" x14ac:dyDescent="0.25">
      <c r="A70">
        <v>2022</v>
      </c>
      <c r="B70" t="s">
        <v>212</v>
      </c>
      <c r="C70" s="10">
        <v>0.115</v>
      </c>
      <c r="D70" t="s">
        <v>9</v>
      </c>
      <c r="E70" t="s">
        <v>170</v>
      </c>
    </row>
    <row r="71" spans="1:5" x14ac:dyDescent="0.25">
      <c r="A71">
        <v>2022</v>
      </c>
      <c r="B71" t="s">
        <v>213</v>
      </c>
      <c r="C71" s="10">
        <v>0.38600000000000001</v>
      </c>
      <c r="D71" t="s">
        <v>9</v>
      </c>
      <c r="E71" t="s">
        <v>170</v>
      </c>
    </row>
    <row r="72" spans="1:5" x14ac:dyDescent="0.25">
      <c r="A72">
        <v>2023</v>
      </c>
      <c r="B72" t="s">
        <v>209</v>
      </c>
      <c r="C72" s="10">
        <v>0.22700000000000001</v>
      </c>
      <c r="D72" t="s">
        <v>9</v>
      </c>
      <c r="E72" t="s">
        <v>170</v>
      </c>
    </row>
    <row r="73" spans="1:5" x14ac:dyDescent="0.25">
      <c r="A73">
        <v>2023</v>
      </c>
      <c r="B73" t="s">
        <v>210</v>
      </c>
      <c r="C73" s="10">
        <v>0.317</v>
      </c>
      <c r="D73" t="s">
        <v>9</v>
      </c>
      <c r="E73" t="s">
        <v>170</v>
      </c>
    </row>
    <row r="74" spans="1:5" x14ac:dyDescent="0.25">
      <c r="A74">
        <v>2023</v>
      </c>
      <c r="B74" t="s">
        <v>211</v>
      </c>
      <c r="C74" s="10">
        <v>0.21299999999999999</v>
      </c>
      <c r="D74" t="s">
        <v>9</v>
      </c>
      <c r="E74" t="s">
        <v>170</v>
      </c>
    </row>
    <row r="75" spans="1:5" x14ac:dyDescent="0.25">
      <c r="A75">
        <v>2023</v>
      </c>
      <c r="B75" t="s">
        <v>212</v>
      </c>
      <c r="C75" s="10">
        <v>0.12</v>
      </c>
      <c r="D75" t="s">
        <v>9</v>
      </c>
      <c r="E75" t="s">
        <v>170</v>
      </c>
    </row>
    <row r="76" spans="1:5" x14ac:dyDescent="0.25">
      <c r="A76">
        <v>2023</v>
      </c>
      <c r="B76" t="s">
        <v>213</v>
      </c>
      <c r="C76" s="10">
        <v>0.42</v>
      </c>
      <c r="D76" t="s">
        <v>9</v>
      </c>
      <c r="E76" t="s">
        <v>170</v>
      </c>
    </row>
    <row r="77" spans="1:5" x14ac:dyDescent="0.25">
      <c r="A77">
        <v>2024</v>
      </c>
      <c r="B77" t="s">
        <v>209</v>
      </c>
      <c r="C77" s="10">
        <v>0.22700000000000001</v>
      </c>
      <c r="D77" t="s">
        <v>9</v>
      </c>
      <c r="E77" t="s">
        <v>170</v>
      </c>
    </row>
    <row r="78" spans="1:5" x14ac:dyDescent="0.25">
      <c r="A78">
        <v>2024</v>
      </c>
      <c r="B78" t="s">
        <v>210</v>
      </c>
      <c r="C78" s="10">
        <v>0.30099999999999999</v>
      </c>
      <c r="D78" t="s">
        <v>9</v>
      </c>
      <c r="E78" t="s">
        <v>170</v>
      </c>
    </row>
    <row r="79" spans="1:5" x14ac:dyDescent="0.25">
      <c r="A79">
        <v>2024</v>
      </c>
      <c r="B79" t="s">
        <v>211</v>
      </c>
      <c r="C79" s="10">
        <v>0.2</v>
      </c>
      <c r="D79" t="s">
        <v>9</v>
      </c>
      <c r="E79" t="s">
        <v>170</v>
      </c>
    </row>
    <row r="80" spans="1:5" x14ac:dyDescent="0.25">
      <c r="A80">
        <v>2024</v>
      </c>
      <c r="B80" t="s">
        <v>212</v>
      </c>
      <c r="C80" s="10">
        <v>0.12</v>
      </c>
      <c r="D80" t="s">
        <v>9</v>
      </c>
      <c r="E80" t="s">
        <v>170</v>
      </c>
    </row>
    <row r="81" spans="1:5" x14ac:dyDescent="0.25">
      <c r="A81">
        <v>2024</v>
      </c>
      <c r="B81" t="s">
        <v>213</v>
      </c>
      <c r="C81" s="10">
        <v>0.42299999999999999</v>
      </c>
      <c r="D81" t="s">
        <v>9</v>
      </c>
      <c r="E81" t="s">
        <v>170</v>
      </c>
    </row>
    <row r="82" spans="1:5" x14ac:dyDescent="0.25">
      <c r="A82">
        <v>2025</v>
      </c>
      <c r="B82" t="s">
        <v>209</v>
      </c>
      <c r="C82" s="10">
        <v>0.22700000000000001</v>
      </c>
      <c r="D82" t="s">
        <v>9</v>
      </c>
      <c r="E82" t="s">
        <v>170</v>
      </c>
    </row>
    <row r="83" spans="1:5" x14ac:dyDescent="0.25">
      <c r="A83">
        <v>2025</v>
      </c>
      <c r="B83" t="s">
        <v>210</v>
      </c>
      <c r="C83" s="10">
        <v>0.30299999999999999</v>
      </c>
      <c r="D83" t="s">
        <v>9</v>
      </c>
      <c r="E83" t="s">
        <v>170</v>
      </c>
    </row>
    <row r="84" spans="1:5" x14ac:dyDescent="0.25">
      <c r="A84">
        <v>2025</v>
      </c>
      <c r="B84" t="s">
        <v>211</v>
      </c>
      <c r="C84" s="10">
        <v>0.19700000000000001</v>
      </c>
      <c r="D84" t="s">
        <v>9</v>
      </c>
      <c r="E84" t="s">
        <v>170</v>
      </c>
    </row>
    <row r="85" spans="1:5" x14ac:dyDescent="0.25">
      <c r="A85">
        <v>2025</v>
      </c>
      <c r="B85" t="s">
        <v>212</v>
      </c>
      <c r="C85" s="10">
        <v>0.122</v>
      </c>
      <c r="D85" t="s">
        <v>9</v>
      </c>
      <c r="E85" t="s">
        <v>170</v>
      </c>
    </row>
    <row r="86" spans="1:5" x14ac:dyDescent="0.25">
      <c r="A86">
        <v>2025</v>
      </c>
      <c r="B86" t="s">
        <v>213</v>
      </c>
      <c r="C86" s="10">
        <v>0.435</v>
      </c>
      <c r="D86" t="s">
        <v>9</v>
      </c>
      <c r="E86" t="s">
        <v>170</v>
      </c>
    </row>
    <row r="87" spans="1:5" x14ac:dyDescent="0.25">
      <c r="A87">
        <v>2026</v>
      </c>
      <c r="B87" t="s">
        <v>209</v>
      </c>
      <c r="C87" s="10">
        <v>0.22700000000000001</v>
      </c>
      <c r="D87" t="s">
        <v>9</v>
      </c>
      <c r="E87" t="s">
        <v>170</v>
      </c>
    </row>
    <row r="88" spans="1:5" x14ac:dyDescent="0.25">
      <c r="A88">
        <v>2026</v>
      </c>
      <c r="B88" t="s">
        <v>210</v>
      </c>
      <c r="C88" s="10">
        <v>0.30399999999999999</v>
      </c>
      <c r="D88" t="s">
        <v>9</v>
      </c>
      <c r="E88" t="s">
        <v>170</v>
      </c>
    </row>
    <row r="89" spans="1:5" x14ac:dyDescent="0.25">
      <c r="A89">
        <v>2026</v>
      </c>
      <c r="B89" t="s">
        <v>211</v>
      </c>
      <c r="C89" s="10">
        <v>0.19600000000000001</v>
      </c>
      <c r="D89" t="s">
        <v>9</v>
      </c>
      <c r="E89" t="s">
        <v>170</v>
      </c>
    </row>
    <row r="90" spans="1:5" x14ac:dyDescent="0.25">
      <c r="A90">
        <v>2026</v>
      </c>
      <c r="B90" t="s">
        <v>212</v>
      </c>
      <c r="C90" s="10">
        <v>0.123</v>
      </c>
      <c r="D90" t="s">
        <v>9</v>
      </c>
      <c r="E90" t="s">
        <v>170</v>
      </c>
    </row>
    <row r="91" spans="1:5" x14ac:dyDescent="0.25">
      <c r="A91">
        <v>2026</v>
      </c>
      <c r="B91" t="s">
        <v>213</v>
      </c>
      <c r="C91" s="10">
        <v>0.438</v>
      </c>
      <c r="D91" t="s">
        <v>9</v>
      </c>
      <c r="E91" t="s">
        <v>170</v>
      </c>
    </row>
    <row r="92" spans="1:5" x14ac:dyDescent="0.25">
      <c r="A92">
        <v>2027</v>
      </c>
      <c r="B92" t="s">
        <v>209</v>
      </c>
      <c r="C92" s="10">
        <v>0.22800000000000001</v>
      </c>
      <c r="D92" t="s">
        <v>9</v>
      </c>
      <c r="E92" t="s">
        <v>170</v>
      </c>
    </row>
    <row r="93" spans="1:5" x14ac:dyDescent="0.25">
      <c r="A93">
        <v>2027</v>
      </c>
      <c r="B93" t="s">
        <v>210</v>
      </c>
      <c r="C93" s="10">
        <v>0.28699999999999998</v>
      </c>
      <c r="D93" t="s">
        <v>9</v>
      </c>
      <c r="E93" t="s">
        <v>170</v>
      </c>
    </row>
    <row r="94" spans="1:5" x14ac:dyDescent="0.25">
      <c r="A94">
        <v>2027</v>
      </c>
      <c r="B94" t="s">
        <v>211</v>
      </c>
      <c r="C94" s="10">
        <v>0.187</v>
      </c>
      <c r="D94" t="s">
        <v>9</v>
      </c>
      <c r="E94" t="s">
        <v>170</v>
      </c>
    </row>
    <row r="95" spans="1:5" x14ac:dyDescent="0.25">
      <c r="A95">
        <v>2027</v>
      </c>
      <c r="B95" t="s">
        <v>212</v>
      </c>
      <c r="C95" s="10">
        <v>0.11899999999999999</v>
      </c>
      <c r="D95" t="s">
        <v>9</v>
      </c>
      <c r="E95" t="s">
        <v>170</v>
      </c>
    </row>
    <row r="96" spans="1:5" x14ac:dyDescent="0.25">
      <c r="A96">
        <v>2027</v>
      </c>
      <c r="B96" t="s">
        <v>213</v>
      </c>
      <c r="C96" s="10">
        <v>0.42399999999999999</v>
      </c>
      <c r="D96" t="s">
        <v>9</v>
      </c>
      <c r="E96" t="s">
        <v>170</v>
      </c>
    </row>
    <row r="97" spans="1:5" x14ac:dyDescent="0.25">
      <c r="A97">
        <v>2028</v>
      </c>
      <c r="B97" t="s">
        <v>209</v>
      </c>
      <c r="C97" s="10">
        <v>0.22800000000000001</v>
      </c>
      <c r="D97" t="s">
        <v>9</v>
      </c>
      <c r="E97" t="s">
        <v>170</v>
      </c>
    </row>
    <row r="98" spans="1:5" x14ac:dyDescent="0.25">
      <c r="A98">
        <v>2028</v>
      </c>
      <c r="B98" t="s">
        <v>210</v>
      </c>
      <c r="C98" s="10">
        <v>0.26700000000000002</v>
      </c>
      <c r="D98" t="s">
        <v>9</v>
      </c>
      <c r="E98" t="s">
        <v>170</v>
      </c>
    </row>
    <row r="99" spans="1:5" x14ac:dyDescent="0.25">
      <c r="A99">
        <v>2028</v>
      </c>
      <c r="B99" t="s">
        <v>211</v>
      </c>
      <c r="C99" s="10">
        <v>0.17599999999999999</v>
      </c>
      <c r="D99" t="s">
        <v>9</v>
      </c>
      <c r="E99" t="s">
        <v>170</v>
      </c>
    </row>
    <row r="100" spans="1:5" x14ac:dyDescent="0.25">
      <c r="A100">
        <v>2028</v>
      </c>
      <c r="B100" t="s">
        <v>212</v>
      </c>
      <c r="C100" s="10">
        <v>0.114</v>
      </c>
      <c r="D100" t="s">
        <v>9</v>
      </c>
      <c r="E100" t="s">
        <v>170</v>
      </c>
    </row>
    <row r="101" spans="1:5" x14ac:dyDescent="0.25">
      <c r="A101">
        <v>2028</v>
      </c>
      <c r="B101" t="s">
        <v>213</v>
      </c>
      <c r="C101" s="10">
        <v>0.39500000000000002</v>
      </c>
      <c r="D101" t="s">
        <v>9</v>
      </c>
      <c r="E101" t="s">
        <v>170</v>
      </c>
    </row>
    <row r="102" spans="1:5" x14ac:dyDescent="0.25">
      <c r="A102">
        <v>2029</v>
      </c>
      <c r="B102" t="s">
        <v>209</v>
      </c>
      <c r="C102" s="10">
        <v>0.28799999999999998</v>
      </c>
      <c r="D102" t="s">
        <v>9</v>
      </c>
      <c r="E102" t="s">
        <v>170</v>
      </c>
    </row>
    <row r="103" spans="1:5" x14ac:dyDescent="0.25">
      <c r="A103">
        <v>2029</v>
      </c>
      <c r="B103" t="s">
        <v>210</v>
      </c>
      <c r="C103" s="10">
        <v>0.25600000000000001</v>
      </c>
      <c r="D103" t="s">
        <v>9</v>
      </c>
      <c r="E103" t="s">
        <v>170</v>
      </c>
    </row>
    <row r="104" spans="1:5" x14ac:dyDescent="0.25">
      <c r="A104">
        <v>2029</v>
      </c>
      <c r="B104" t="s">
        <v>211</v>
      </c>
      <c r="C104" s="10">
        <v>0.16900000000000001</v>
      </c>
      <c r="D104" t="s">
        <v>9</v>
      </c>
      <c r="E104" t="s">
        <v>170</v>
      </c>
    </row>
    <row r="105" spans="1:5" x14ac:dyDescent="0.25">
      <c r="A105">
        <v>2029</v>
      </c>
      <c r="B105" t="s">
        <v>212</v>
      </c>
      <c r="C105" s="10">
        <v>0.11</v>
      </c>
      <c r="D105" t="s">
        <v>9</v>
      </c>
      <c r="E105" t="s">
        <v>170</v>
      </c>
    </row>
    <row r="106" spans="1:5" x14ac:dyDescent="0.25">
      <c r="A106">
        <v>2029</v>
      </c>
      <c r="B106" t="s">
        <v>213</v>
      </c>
      <c r="C106" s="10">
        <v>0.39</v>
      </c>
      <c r="D106" t="s">
        <v>9</v>
      </c>
      <c r="E106" t="s">
        <v>170</v>
      </c>
    </row>
    <row r="107" spans="1:5" x14ac:dyDescent="0.25">
      <c r="A107">
        <v>2030</v>
      </c>
      <c r="B107" t="s">
        <v>209</v>
      </c>
      <c r="C107" s="10">
        <v>0.34799999999999998</v>
      </c>
      <c r="D107" t="s">
        <v>9</v>
      </c>
      <c r="E107" t="s">
        <v>170</v>
      </c>
    </row>
    <row r="108" spans="1:5" x14ac:dyDescent="0.25">
      <c r="A108">
        <v>2030</v>
      </c>
      <c r="B108" t="s">
        <v>210</v>
      </c>
      <c r="C108" s="10">
        <v>0.24199999999999999</v>
      </c>
      <c r="D108" t="s">
        <v>9</v>
      </c>
      <c r="E108" t="s">
        <v>170</v>
      </c>
    </row>
    <row r="109" spans="1:5" x14ac:dyDescent="0.25">
      <c r="A109">
        <v>2030</v>
      </c>
      <c r="B109" t="s">
        <v>211</v>
      </c>
      <c r="C109" s="10">
        <v>0.16200000000000001</v>
      </c>
      <c r="D109" t="s">
        <v>9</v>
      </c>
      <c r="E109" t="s">
        <v>170</v>
      </c>
    </row>
    <row r="110" spans="1:5" x14ac:dyDescent="0.25">
      <c r="A110">
        <v>2030</v>
      </c>
      <c r="B110" t="s">
        <v>212</v>
      </c>
      <c r="C110" s="10">
        <v>0.105</v>
      </c>
      <c r="D110" t="s">
        <v>9</v>
      </c>
      <c r="E110" t="s">
        <v>170</v>
      </c>
    </row>
    <row r="111" spans="1:5" x14ac:dyDescent="0.25">
      <c r="A111">
        <v>2030</v>
      </c>
      <c r="B111" t="s">
        <v>213</v>
      </c>
      <c r="C111" s="10">
        <v>0.373</v>
      </c>
      <c r="D111" t="s">
        <v>9</v>
      </c>
      <c r="E111" t="s">
        <v>170</v>
      </c>
    </row>
    <row r="112" spans="1:5" x14ac:dyDescent="0.25">
      <c r="A112">
        <v>2031</v>
      </c>
      <c r="B112" t="s">
        <v>209</v>
      </c>
      <c r="C112" s="10">
        <v>0.34799999999999998</v>
      </c>
      <c r="D112" t="s">
        <v>9</v>
      </c>
      <c r="E112" t="s">
        <v>170</v>
      </c>
    </row>
    <row r="113" spans="1:5" x14ac:dyDescent="0.25">
      <c r="A113">
        <v>2031</v>
      </c>
      <c r="B113" t="s">
        <v>210</v>
      </c>
      <c r="C113" s="10">
        <v>0.23</v>
      </c>
      <c r="D113" t="s">
        <v>9</v>
      </c>
      <c r="E113" t="s">
        <v>170</v>
      </c>
    </row>
    <row r="114" spans="1:5" x14ac:dyDescent="0.25">
      <c r="A114">
        <v>2031</v>
      </c>
      <c r="B114" t="s">
        <v>211</v>
      </c>
      <c r="C114" s="10">
        <v>0.153</v>
      </c>
      <c r="D114" t="s">
        <v>9</v>
      </c>
      <c r="E114" t="s">
        <v>170</v>
      </c>
    </row>
    <row r="115" spans="1:5" x14ac:dyDescent="0.25">
      <c r="A115">
        <v>2031</v>
      </c>
      <c r="B115" t="s">
        <v>212</v>
      </c>
      <c r="C115" s="10">
        <v>0.10100000000000001</v>
      </c>
      <c r="D115" t="s">
        <v>9</v>
      </c>
      <c r="E115" t="s">
        <v>170</v>
      </c>
    </row>
    <row r="116" spans="1:5" x14ac:dyDescent="0.25">
      <c r="A116">
        <v>2031</v>
      </c>
      <c r="B116" t="s">
        <v>213</v>
      </c>
      <c r="C116" s="10">
        <v>0.35799999999999998</v>
      </c>
      <c r="D116" t="s">
        <v>9</v>
      </c>
      <c r="E116" t="s">
        <v>170</v>
      </c>
    </row>
    <row r="117" spans="1:5" x14ac:dyDescent="0.25">
      <c r="A117">
        <v>2032</v>
      </c>
      <c r="B117" t="s">
        <v>209</v>
      </c>
      <c r="C117" s="10">
        <v>0.34699999999999998</v>
      </c>
      <c r="D117" t="s">
        <v>9</v>
      </c>
      <c r="E117" t="s">
        <v>170</v>
      </c>
    </row>
    <row r="118" spans="1:5" x14ac:dyDescent="0.25">
      <c r="A118">
        <v>2032</v>
      </c>
      <c r="B118" t="s">
        <v>210</v>
      </c>
      <c r="C118" s="10">
        <v>0.219</v>
      </c>
      <c r="D118" t="s">
        <v>9</v>
      </c>
      <c r="E118" t="s">
        <v>170</v>
      </c>
    </row>
    <row r="119" spans="1:5" x14ac:dyDescent="0.25">
      <c r="A119">
        <v>2032</v>
      </c>
      <c r="B119" t="s">
        <v>211</v>
      </c>
      <c r="C119" s="10">
        <v>0.14599999999999999</v>
      </c>
      <c r="D119" t="s">
        <v>9</v>
      </c>
      <c r="E119" t="s">
        <v>170</v>
      </c>
    </row>
    <row r="120" spans="1:5" x14ac:dyDescent="0.25">
      <c r="A120">
        <v>2032</v>
      </c>
      <c r="B120" t="s">
        <v>212</v>
      </c>
      <c r="C120" s="10">
        <v>9.6000000000000002E-2</v>
      </c>
      <c r="D120" t="s">
        <v>9</v>
      </c>
      <c r="E120" t="s">
        <v>170</v>
      </c>
    </row>
    <row r="121" spans="1:5" x14ac:dyDescent="0.25">
      <c r="A121">
        <v>2032</v>
      </c>
      <c r="B121" t="s">
        <v>213</v>
      </c>
      <c r="C121" s="10">
        <v>0.34499999999999997</v>
      </c>
      <c r="D121" t="s">
        <v>9</v>
      </c>
      <c r="E121" t="s">
        <v>170</v>
      </c>
    </row>
    <row r="122" spans="1:5" x14ac:dyDescent="0.25">
      <c r="A122">
        <v>2033</v>
      </c>
      <c r="B122" t="s">
        <v>209</v>
      </c>
      <c r="C122" s="10">
        <v>0.33300000000000002</v>
      </c>
      <c r="D122" t="s">
        <v>9</v>
      </c>
      <c r="E122" t="s">
        <v>170</v>
      </c>
    </row>
    <row r="123" spans="1:5" x14ac:dyDescent="0.25">
      <c r="A123">
        <v>2033</v>
      </c>
      <c r="B123" t="s">
        <v>210</v>
      </c>
      <c r="C123" s="10">
        <v>0.20899999999999999</v>
      </c>
      <c r="D123" t="s">
        <v>9</v>
      </c>
      <c r="E123" t="s">
        <v>170</v>
      </c>
    </row>
    <row r="124" spans="1:5" x14ac:dyDescent="0.25">
      <c r="A124">
        <v>2033</v>
      </c>
      <c r="B124" t="s">
        <v>211</v>
      </c>
      <c r="C124" s="10">
        <v>0.13900000000000001</v>
      </c>
      <c r="D124" t="s">
        <v>9</v>
      </c>
      <c r="E124" t="s">
        <v>170</v>
      </c>
    </row>
    <row r="125" spans="1:5" x14ac:dyDescent="0.25">
      <c r="A125">
        <v>2033</v>
      </c>
      <c r="B125" t="s">
        <v>212</v>
      </c>
      <c r="C125" s="10">
        <v>9.1999999999999998E-2</v>
      </c>
      <c r="D125" t="s">
        <v>9</v>
      </c>
      <c r="E125" t="s">
        <v>170</v>
      </c>
    </row>
    <row r="126" spans="1:5" x14ac:dyDescent="0.25">
      <c r="A126">
        <v>2033</v>
      </c>
      <c r="B126" t="s">
        <v>213</v>
      </c>
      <c r="C126" s="10">
        <v>0.33300000000000002</v>
      </c>
      <c r="D126" t="s">
        <v>9</v>
      </c>
      <c r="E126" t="s">
        <v>170</v>
      </c>
    </row>
    <row r="127" spans="1:5" x14ac:dyDescent="0.25">
      <c r="A127">
        <v>2034</v>
      </c>
      <c r="B127" t="s">
        <v>209</v>
      </c>
      <c r="C127" s="10">
        <v>0.32100000000000001</v>
      </c>
      <c r="D127" t="s">
        <v>9</v>
      </c>
      <c r="E127" t="s">
        <v>170</v>
      </c>
    </row>
    <row r="128" spans="1:5" x14ac:dyDescent="0.25">
      <c r="A128">
        <v>2034</v>
      </c>
      <c r="B128" t="s">
        <v>210</v>
      </c>
      <c r="C128" s="10">
        <v>0.2</v>
      </c>
      <c r="D128" t="s">
        <v>9</v>
      </c>
      <c r="E128" t="s">
        <v>170</v>
      </c>
    </row>
    <row r="129" spans="1:5" x14ac:dyDescent="0.25">
      <c r="A129">
        <v>2034</v>
      </c>
      <c r="B129" t="s">
        <v>211</v>
      </c>
      <c r="C129" s="10">
        <v>0.13300000000000001</v>
      </c>
      <c r="D129" t="s">
        <v>9</v>
      </c>
      <c r="E129" t="s">
        <v>170</v>
      </c>
    </row>
    <row r="130" spans="1:5" x14ac:dyDescent="0.25">
      <c r="A130">
        <v>2034</v>
      </c>
      <c r="B130" t="s">
        <v>212</v>
      </c>
      <c r="C130" s="10">
        <v>8.7999999999999995E-2</v>
      </c>
      <c r="D130" t="s">
        <v>9</v>
      </c>
      <c r="E130" t="s">
        <v>170</v>
      </c>
    </row>
    <row r="131" spans="1:5" x14ac:dyDescent="0.25">
      <c r="A131">
        <v>2034</v>
      </c>
      <c r="B131" t="s">
        <v>213</v>
      </c>
      <c r="C131" s="10">
        <v>0.32300000000000001</v>
      </c>
      <c r="D131" t="s">
        <v>9</v>
      </c>
      <c r="E131" t="s">
        <v>170</v>
      </c>
    </row>
    <row r="132" spans="1:5" x14ac:dyDescent="0.25">
      <c r="A132">
        <v>2035</v>
      </c>
      <c r="B132" t="s">
        <v>209</v>
      </c>
      <c r="C132" s="10">
        <v>0.309</v>
      </c>
      <c r="D132" t="s">
        <v>9</v>
      </c>
      <c r="E132" t="s">
        <v>170</v>
      </c>
    </row>
    <row r="133" spans="1:5" x14ac:dyDescent="0.25">
      <c r="A133">
        <v>2035</v>
      </c>
      <c r="B133" t="s">
        <v>210</v>
      </c>
      <c r="C133" s="10">
        <v>0.193</v>
      </c>
      <c r="D133" t="s">
        <v>9</v>
      </c>
      <c r="E133" t="s">
        <v>170</v>
      </c>
    </row>
    <row r="134" spans="1:5" x14ac:dyDescent="0.25">
      <c r="A134">
        <v>2035</v>
      </c>
      <c r="B134" t="s">
        <v>211</v>
      </c>
      <c r="C134" s="10">
        <v>0.127</v>
      </c>
      <c r="D134" t="s">
        <v>9</v>
      </c>
      <c r="E134" t="s">
        <v>170</v>
      </c>
    </row>
    <row r="135" spans="1:5" x14ac:dyDescent="0.25">
      <c r="A135">
        <v>2035</v>
      </c>
      <c r="B135" t="s">
        <v>212</v>
      </c>
      <c r="C135" s="10">
        <v>8.4000000000000005E-2</v>
      </c>
      <c r="D135" t="s">
        <v>9</v>
      </c>
      <c r="E135" t="s">
        <v>170</v>
      </c>
    </row>
    <row r="136" spans="1:5" x14ac:dyDescent="0.25">
      <c r="A136">
        <v>2035</v>
      </c>
      <c r="B136" t="s">
        <v>213</v>
      </c>
      <c r="C136" s="10">
        <v>0.314</v>
      </c>
      <c r="D136" t="s">
        <v>9</v>
      </c>
      <c r="E136" t="s">
        <v>170</v>
      </c>
    </row>
    <row r="137" spans="1:5" x14ac:dyDescent="0.25">
      <c r="A137">
        <v>2036</v>
      </c>
      <c r="B137" t="s">
        <v>209</v>
      </c>
      <c r="C137" s="10">
        <v>0.29899999999999999</v>
      </c>
      <c r="D137" t="s">
        <v>9</v>
      </c>
      <c r="E137" t="s">
        <v>170</v>
      </c>
    </row>
    <row r="138" spans="1:5" x14ac:dyDescent="0.25">
      <c r="A138">
        <v>2036</v>
      </c>
      <c r="B138" t="s">
        <v>210</v>
      </c>
      <c r="C138" s="10">
        <v>0.186</v>
      </c>
      <c r="D138" t="s">
        <v>9</v>
      </c>
      <c r="E138" t="s">
        <v>170</v>
      </c>
    </row>
    <row r="139" spans="1:5" x14ac:dyDescent="0.25">
      <c r="A139">
        <v>2036</v>
      </c>
      <c r="B139" t="s">
        <v>211</v>
      </c>
      <c r="C139" s="10">
        <v>0.122</v>
      </c>
      <c r="D139" t="s">
        <v>9</v>
      </c>
      <c r="E139" t="s">
        <v>170</v>
      </c>
    </row>
    <row r="140" spans="1:5" x14ac:dyDescent="0.25">
      <c r="A140">
        <v>2036</v>
      </c>
      <c r="B140" t="s">
        <v>212</v>
      </c>
      <c r="C140" s="10">
        <v>0.08</v>
      </c>
      <c r="D140" t="s">
        <v>9</v>
      </c>
      <c r="E140" t="s">
        <v>170</v>
      </c>
    </row>
    <row r="141" spans="1:5" x14ac:dyDescent="0.25">
      <c r="A141">
        <v>2036</v>
      </c>
      <c r="B141" t="s">
        <v>213</v>
      </c>
      <c r="C141" s="10">
        <v>0.30499999999999999</v>
      </c>
      <c r="D141" t="s">
        <v>9</v>
      </c>
      <c r="E141" t="s">
        <v>170</v>
      </c>
    </row>
    <row r="142" spans="1:5" x14ac:dyDescent="0.25">
      <c r="A142">
        <v>2037</v>
      </c>
      <c r="B142" t="s">
        <v>209</v>
      </c>
      <c r="C142" s="10">
        <v>0.28899999999999998</v>
      </c>
      <c r="D142" t="s">
        <v>9</v>
      </c>
      <c r="E142" t="s">
        <v>170</v>
      </c>
    </row>
    <row r="143" spans="1:5" x14ac:dyDescent="0.25">
      <c r="A143">
        <v>2037</v>
      </c>
      <c r="B143" t="s">
        <v>210</v>
      </c>
      <c r="C143" s="10">
        <v>0.17899999999999999</v>
      </c>
      <c r="D143" t="s">
        <v>9</v>
      </c>
      <c r="E143" t="s">
        <v>170</v>
      </c>
    </row>
    <row r="144" spans="1:5" x14ac:dyDescent="0.25">
      <c r="A144">
        <v>2037</v>
      </c>
      <c r="B144" t="s">
        <v>211</v>
      </c>
      <c r="C144" s="10">
        <v>0.11700000000000001</v>
      </c>
      <c r="D144" t="s">
        <v>9</v>
      </c>
      <c r="E144" t="s">
        <v>170</v>
      </c>
    </row>
    <row r="145" spans="1:5" x14ac:dyDescent="0.25">
      <c r="A145">
        <v>2037</v>
      </c>
      <c r="B145" t="s">
        <v>212</v>
      </c>
      <c r="C145" s="10">
        <v>7.6999999999999999E-2</v>
      </c>
      <c r="D145" t="s">
        <v>9</v>
      </c>
      <c r="E145" t="s">
        <v>170</v>
      </c>
    </row>
    <row r="146" spans="1:5" x14ac:dyDescent="0.25">
      <c r="A146">
        <v>2037</v>
      </c>
      <c r="B146" t="s">
        <v>213</v>
      </c>
      <c r="C146" s="10">
        <v>0.29599999999999999</v>
      </c>
      <c r="D146" t="s">
        <v>9</v>
      </c>
      <c r="E146" t="s">
        <v>170</v>
      </c>
    </row>
    <row r="147" spans="1:5" x14ac:dyDescent="0.25">
      <c r="A147">
        <v>2038</v>
      </c>
      <c r="B147" t="s">
        <v>209</v>
      </c>
      <c r="C147" s="10">
        <v>0.27900000000000003</v>
      </c>
      <c r="D147" t="s">
        <v>9</v>
      </c>
      <c r="E147" t="s">
        <v>170</v>
      </c>
    </row>
    <row r="148" spans="1:5" x14ac:dyDescent="0.25">
      <c r="A148">
        <v>2038</v>
      </c>
      <c r="B148" t="s">
        <v>210</v>
      </c>
      <c r="C148" s="10">
        <v>0.17299999999999999</v>
      </c>
      <c r="D148" t="s">
        <v>9</v>
      </c>
      <c r="E148" t="s">
        <v>170</v>
      </c>
    </row>
    <row r="149" spans="1:5" x14ac:dyDescent="0.25">
      <c r="A149">
        <v>2038</v>
      </c>
      <c r="B149" t="s">
        <v>211</v>
      </c>
      <c r="C149" s="10">
        <v>0.113</v>
      </c>
      <c r="D149" t="s">
        <v>9</v>
      </c>
      <c r="E149" t="s">
        <v>170</v>
      </c>
    </row>
    <row r="150" spans="1:5" x14ac:dyDescent="0.25">
      <c r="A150">
        <v>2038</v>
      </c>
      <c r="B150" t="s">
        <v>212</v>
      </c>
      <c r="C150" s="10">
        <v>7.3999999999999996E-2</v>
      </c>
      <c r="D150" t="s">
        <v>9</v>
      </c>
      <c r="E150" t="s">
        <v>170</v>
      </c>
    </row>
    <row r="151" spans="1:5" x14ac:dyDescent="0.25">
      <c r="A151">
        <v>2038</v>
      </c>
      <c r="B151" t="s">
        <v>213</v>
      </c>
      <c r="C151" s="10">
        <v>0.28799999999999998</v>
      </c>
      <c r="D151" t="s">
        <v>9</v>
      </c>
      <c r="E151" t="s">
        <v>170</v>
      </c>
    </row>
    <row r="152" spans="1:5" x14ac:dyDescent="0.25">
      <c r="A152">
        <v>2039</v>
      </c>
      <c r="B152" t="s">
        <v>209</v>
      </c>
      <c r="C152" s="10">
        <v>0.27</v>
      </c>
      <c r="D152" t="s">
        <v>9</v>
      </c>
      <c r="E152" t="s">
        <v>170</v>
      </c>
    </row>
    <row r="153" spans="1:5" x14ac:dyDescent="0.25">
      <c r="A153">
        <v>2039</v>
      </c>
      <c r="B153" t="s">
        <v>210</v>
      </c>
      <c r="C153" s="10">
        <v>0.16700000000000001</v>
      </c>
      <c r="D153" t="s">
        <v>9</v>
      </c>
      <c r="E153" t="s">
        <v>170</v>
      </c>
    </row>
    <row r="154" spans="1:5" x14ac:dyDescent="0.25">
      <c r="A154">
        <v>2039</v>
      </c>
      <c r="B154" t="s">
        <v>211</v>
      </c>
      <c r="C154" s="10">
        <v>0.109</v>
      </c>
      <c r="D154" t="s">
        <v>9</v>
      </c>
      <c r="E154" t="s">
        <v>170</v>
      </c>
    </row>
    <row r="155" spans="1:5" x14ac:dyDescent="0.25">
      <c r="A155">
        <v>2039</v>
      </c>
      <c r="B155" t="s">
        <v>212</v>
      </c>
      <c r="C155" s="10">
        <v>7.0999999999999994E-2</v>
      </c>
      <c r="D155" t="s">
        <v>9</v>
      </c>
      <c r="E155" t="s">
        <v>170</v>
      </c>
    </row>
    <row r="156" spans="1:5" x14ac:dyDescent="0.25">
      <c r="A156">
        <v>2039</v>
      </c>
      <c r="B156" t="s">
        <v>213</v>
      </c>
      <c r="C156" s="10">
        <v>0.28000000000000003</v>
      </c>
      <c r="D156" t="s">
        <v>9</v>
      </c>
      <c r="E156" t="s">
        <v>170</v>
      </c>
    </row>
    <row r="157" spans="1:5" x14ac:dyDescent="0.25">
      <c r="A157">
        <v>2040</v>
      </c>
      <c r="B157" t="s">
        <v>209</v>
      </c>
      <c r="C157" s="10">
        <v>0.26</v>
      </c>
      <c r="D157" t="s">
        <v>9</v>
      </c>
      <c r="E157" t="s">
        <v>170</v>
      </c>
    </row>
    <row r="158" spans="1:5" x14ac:dyDescent="0.25">
      <c r="A158">
        <v>2040</v>
      </c>
      <c r="B158" t="s">
        <v>210</v>
      </c>
      <c r="C158" s="10">
        <v>0.161</v>
      </c>
      <c r="D158" t="s">
        <v>9</v>
      </c>
      <c r="E158" t="s">
        <v>170</v>
      </c>
    </row>
    <row r="159" spans="1:5" x14ac:dyDescent="0.25">
      <c r="A159">
        <v>2040</v>
      </c>
      <c r="B159" t="s">
        <v>211</v>
      </c>
      <c r="C159" s="10">
        <v>0.104</v>
      </c>
      <c r="D159" t="s">
        <v>9</v>
      </c>
      <c r="E159" t="s">
        <v>170</v>
      </c>
    </row>
    <row r="160" spans="1:5" x14ac:dyDescent="0.25">
      <c r="A160">
        <v>2040</v>
      </c>
      <c r="B160" t="s">
        <v>212</v>
      </c>
      <c r="C160" s="10">
        <v>6.8000000000000005E-2</v>
      </c>
      <c r="D160" t="s">
        <v>9</v>
      </c>
      <c r="E160" t="s">
        <v>170</v>
      </c>
    </row>
    <row r="161" spans="1:5" x14ac:dyDescent="0.25">
      <c r="A161">
        <v>2040</v>
      </c>
      <c r="B161" t="s">
        <v>213</v>
      </c>
      <c r="C161" s="10">
        <v>0.27100000000000002</v>
      </c>
      <c r="D161" t="s">
        <v>9</v>
      </c>
      <c r="E161" t="s">
        <v>170</v>
      </c>
    </row>
    <row r="162" spans="1:5" x14ac:dyDescent="0.25">
      <c r="A162">
        <v>2041</v>
      </c>
      <c r="B162" t="s">
        <v>209</v>
      </c>
      <c r="C162" s="10">
        <v>0.247</v>
      </c>
      <c r="D162" t="s">
        <v>9</v>
      </c>
      <c r="E162" t="s">
        <v>170</v>
      </c>
    </row>
    <row r="163" spans="1:5" x14ac:dyDescent="0.25">
      <c r="A163">
        <v>2041</v>
      </c>
      <c r="B163" t="s">
        <v>210</v>
      </c>
      <c r="C163" s="10">
        <v>0.152</v>
      </c>
      <c r="D163" t="s">
        <v>9</v>
      </c>
      <c r="E163" t="s">
        <v>170</v>
      </c>
    </row>
    <row r="164" spans="1:5" x14ac:dyDescent="0.25">
      <c r="A164">
        <v>2041</v>
      </c>
      <c r="B164" t="s">
        <v>211</v>
      </c>
      <c r="C164" s="10">
        <v>9.9000000000000005E-2</v>
      </c>
      <c r="D164" t="s">
        <v>9</v>
      </c>
      <c r="E164" t="s">
        <v>170</v>
      </c>
    </row>
    <row r="165" spans="1:5" x14ac:dyDescent="0.25">
      <c r="A165">
        <v>2041</v>
      </c>
      <c r="B165" t="s">
        <v>212</v>
      </c>
      <c r="C165" s="10">
        <v>6.4000000000000001E-2</v>
      </c>
      <c r="D165" t="s">
        <v>9</v>
      </c>
      <c r="E165" t="s">
        <v>170</v>
      </c>
    </row>
    <row r="166" spans="1:5" x14ac:dyDescent="0.25">
      <c r="A166">
        <v>2041</v>
      </c>
      <c r="B166" t="s">
        <v>213</v>
      </c>
      <c r="C166" s="10">
        <v>0.254</v>
      </c>
      <c r="D166" t="s">
        <v>9</v>
      </c>
      <c r="E166" t="s">
        <v>170</v>
      </c>
    </row>
    <row r="167" spans="1:5" x14ac:dyDescent="0.25">
      <c r="A167">
        <v>2042</v>
      </c>
      <c r="B167" t="s">
        <v>209</v>
      </c>
      <c r="C167" s="10">
        <v>0.23100000000000001</v>
      </c>
      <c r="D167" t="s">
        <v>9</v>
      </c>
      <c r="E167" t="s">
        <v>170</v>
      </c>
    </row>
    <row r="168" spans="1:5" x14ac:dyDescent="0.25">
      <c r="A168">
        <v>2042</v>
      </c>
      <c r="B168" t="s">
        <v>210</v>
      </c>
      <c r="C168" s="10">
        <v>0.14199999999999999</v>
      </c>
      <c r="D168" t="s">
        <v>9</v>
      </c>
      <c r="E168" t="s">
        <v>170</v>
      </c>
    </row>
    <row r="169" spans="1:5" x14ac:dyDescent="0.25">
      <c r="A169">
        <v>2042</v>
      </c>
      <c r="B169" t="s">
        <v>211</v>
      </c>
      <c r="C169" s="10">
        <v>9.2999999999999999E-2</v>
      </c>
      <c r="D169" t="s">
        <v>9</v>
      </c>
      <c r="E169" t="s">
        <v>170</v>
      </c>
    </row>
    <row r="170" spans="1:5" x14ac:dyDescent="0.25">
      <c r="A170">
        <v>2042</v>
      </c>
      <c r="B170" t="s">
        <v>212</v>
      </c>
      <c r="C170" s="10">
        <v>0.06</v>
      </c>
      <c r="D170" t="s">
        <v>9</v>
      </c>
      <c r="E170" t="s">
        <v>170</v>
      </c>
    </row>
    <row r="171" spans="1:5" x14ac:dyDescent="0.25">
      <c r="A171">
        <v>2042</v>
      </c>
      <c r="B171" t="s">
        <v>213</v>
      </c>
      <c r="C171" s="10">
        <v>0.23599999999999999</v>
      </c>
      <c r="D171" t="s">
        <v>9</v>
      </c>
      <c r="E171" t="s">
        <v>170</v>
      </c>
    </row>
    <row r="172" spans="1:5" x14ac:dyDescent="0.25">
      <c r="A172">
        <v>2043</v>
      </c>
      <c r="B172" t="s">
        <v>209</v>
      </c>
      <c r="C172" s="10">
        <v>0.216</v>
      </c>
      <c r="D172" t="s">
        <v>9</v>
      </c>
      <c r="E172" t="s">
        <v>170</v>
      </c>
    </row>
    <row r="173" spans="1:5" x14ac:dyDescent="0.25">
      <c r="A173">
        <v>2043</v>
      </c>
      <c r="B173" t="s">
        <v>210</v>
      </c>
      <c r="C173" s="10">
        <v>0.13300000000000001</v>
      </c>
      <c r="D173" t="s">
        <v>9</v>
      </c>
      <c r="E173" t="s">
        <v>170</v>
      </c>
    </row>
    <row r="174" spans="1:5" x14ac:dyDescent="0.25">
      <c r="A174">
        <v>2043</v>
      </c>
      <c r="B174" t="s">
        <v>211</v>
      </c>
      <c r="C174" s="10">
        <v>8.6999999999999994E-2</v>
      </c>
      <c r="D174" t="s">
        <v>9</v>
      </c>
      <c r="E174" t="s">
        <v>170</v>
      </c>
    </row>
    <row r="175" spans="1:5" x14ac:dyDescent="0.25">
      <c r="A175">
        <v>2043</v>
      </c>
      <c r="B175" t="s">
        <v>212</v>
      </c>
      <c r="C175" s="10">
        <v>5.6000000000000001E-2</v>
      </c>
      <c r="D175" t="s">
        <v>9</v>
      </c>
      <c r="E175" t="s">
        <v>170</v>
      </c>
    </row>
    <row r="176" spans="1:5" x14ac:dyDescent="0.25">
      <c r="A176">
        <v>2043</v>
      </c>
      <c r="B176" t="s">
        <v>213</v>
      </c>
      <c r="C176" s="10">
        <v>0.221</v>
      </c>
      <c r="D176" t="s">
        <v>9</v>
      </c>
      <c r="E176" t="s">
        <v>170</v>
      </c>
    </row>
    <row r="177" spans="1:5" x14ac:dyDescent="0.25">
      <c r="A177">
        <v>2044</v>
      </c>
      <c r="B177" t="s">
        <v>209</v>
      </c>
      <c r="C177" s="10">
        <v>0.20200000000000001</v>
      </c>
      <c r="D177" t="s">
        <v>9</v>
      </c>
      <c r="E177" t="s">
        <v>170</v>
      </c>
    </row>
    <row r="178" spans="1:5" x14ac:dyDescent="0.25">
      <c r="A178">
        <v>2044</v>
      </c>
      <c r="B178" t="s">
        <v>210</v>
      </c>
      <c r="C178" s="10">
        <v>0.125</v>
      </c>
      <c r="D178" t="s">
        <v>9</v>
      </c>
      <c r="E178" t="s">
        <v>170</v>
      </c>
    </row>
    <row r="179" spans="1:5" x14ac:dyDescent="0.25">
      <c r="A179">
        <v>2044</v>
      </c>
      <c r="B179" t="s">
        <v>211</v>
      </c>
      <c r="C179" s="10">
        <v>8.2000000000000003E-2</v>
      </c>
      <c r="D179" t="s">
        <v>9</v>
      </c>
      <c r="E179" t="s">
        <v>170</v>
      </c>
    </row>
    <row r="180" spans="1:5" x14ac:dyDescent="0.25">
      <c r="A180">
        <v>2044</v>
      </c>
      <c r="B180" t="s">
        <v>212</v>
      </c>
      <c r="C180" s="10">
        <v>5.2999999999999999E-2</v>
      </c>
      <c r="D180" t="s">
        <v>9</v>
      </c>
      <c r="E180" t="s">
        <v>170</v>
      </c>
    </row>
    <row r="181" spans="1:5" x14ac:dyDescent="0.25">
      <c r="A181">
        <v>2044</v>
      </c>
      <c r="B181" t="s">
        <v>213</v>
      </c>
      <c r="C181" s="10">
        <v>0.20699999999999999</v>
      </c>
      <c r="D181" t="s">
        <v>9</v>
      </c>
      <c r="E181" t="s">
        <v>170</v>
      </c>
    </row>
    <row r="182" spans="1:5" x14ac:dyDescent="0.25">
      <c r="A182">
        <v>2045</v>
      </c>
      <c r="B182" t="s">
        <v>209</v>
      </c>
      <c r="C182" s="10">
        <v>0.19</v>
      </c>
      <c r="D182" t="s">
        <v>9</v>
      </c>
      <c r="E182" t="s">
        <v>170</v>
      </c>
    </row>
    <row r="183" spans="1:5" x14ac:dyDescent="0.25">
      <c r="A183">
        <v>2045</v>
      </c>
      <c r="B183" t="s">
        <v>210</v>
      </c>
      <c r="C183" s="10">
        <v>0.11700000000000001</v>
      </c>
      <c r="D183" t="s">
        <v>9</v>
      </c>
      <c r="E183" t="s">
        <v>170</v>
      </c>
    </row>
    <row r="184" spans="1:5" x14ac:dyDescent="0.25">
      <c r="A184">
        <v>2045</v>
      </c>
      <c r="B184" t="s">
        <v>211</v>
      </c>
      <c r="C184" s="10">
        <v>7.6999999999999999E-2</v>
      </c>
      <c r="D184" t="s">
        <v>9</v>
      </c>
      <c r="E184" t="s">
        <v>170</v>
      </c>
    </row>
    <row r="185" spans="1:5" x14ac:dyDescent="0.25">
      <c r="A185">
        <v>2045</v>
      </c>
      <c r="B185" t="s">
        <v>212</v>
      </c>
      <c r="C185" s="10">
        <v>0.05</v>
      </c>
      <c r="D185" t="s">
        <v>9</v>
      </c>
      <c r="E185" t="s">
        <v>170</v>
      </c>
    </row>
    <row r="186" spans="1:5" x14ac:dyDescent="0.25">
      <c r="A186">
        <v>2045</v>
      </c>
      <c r="B186" t="s">
        <v>213</v>
      </c>
      <c r="C186" s="10">
        <v>0.19400000000000001</v>
      </c>
      <c r="D186" t="s">
        <v>9</v>
      </c>
      <c r="E186" t="s">
        <v>170</v>
      </c>
    </row>
    <row r="187" spans="1:5" x14ac:dyDescent="0.25">
      <c r="A187">
        <v>2046</v>
      </c>
      <c r="B187" t="s">
        <v>209</v>
      </c>
      <c r="C187" s="10">
        <v>0.17799999999999999</v>
      </c>
      <c r="D187" t="s">
        <v>9</v>
      </c>
      <c r="E187" t="s">
        <v>170</v>
      </c>
    </row>
    <row r="188" spans="1:5" x14ac:dyDescent="0.25">
      <c r="A188">
        <v>2046</v>
      </c>
      <c r="B188" t="s">
        <v>210</v>
      </c>
      <c r="C188" s="10">
        <v>0.11</v>
      </c>
      <c r="D188" t="s">
        <v>9</v>
      </c>
      <c r="E188" t="s">
        <v>170</v>
      </c>
    </row>
    <row r="189" spans="1:5" x14ac:dyDescent="0.25">
      <c r="A189">
        <v>2046</v>
      </c>
      <c r="B189" t="s">
        <v>211</v>
      </c>
      <c r="C189" s="10">
        <v>7.1999999999999995E-2</v>
      </c>
      <c r="D189" t="s">
        <v>9</v>
      </c>
      <c r="E189" t="s">
        <v>170</v>
      </c>
    </row>
    <row r="190" spans="1:5" x14ac:dyDescent="0.25">
      <c r="A190">
        <v>2046</v>
      </c>
      <c r="B190" t="s">
        <v>212</v>
      </c>
      <c r="C190" s="10">
        <v>4.7E-2</v>
      </c>
      <c r="D190" t="s">
        <v>9</v>
      </c>
      <c r="E190" t="s">
        <v>170</v>
      </c>
    </row>
    <row r="191" spans="1:5" x14ac:dyDescent="0.25">
      <c r="A191">
        <v>2046</v>
      </c>
      <c r="B191" t="s">
        <v>213</v>
      </c>
      <c r="C191" s="10">
        <v>0.183</v>
      </c>
      <c r="D191" t="s">
        <v>9</v>
      </c>
      <c r="E191" t="s">
        <v>170</v>
      </c>
    </row>
    <row r="192" spans="1:5" x14ac:dyDescent="0.25">
      <c r="A192">
        <v>2047</v>
      </c>
      <c r="B192" t="s">
        <v>209</v>
      </c>
      <c r="C192" s="10">
        <v>0.16800000000000001</v>
      </c>
      <c r="D192" t="s">
        <v>9</v>
      </c>
      <c r="E192" t="s">
        <v>170</v>
      </c>
    </row>
    <row r="193" spans="1:5" x14ac:dyDescent="0.25">
      <c r="A193">
        <v>2047</v>
      </c>
      <c r="B193" t="s">
        <v>210</v>
      </c>
      <c r="C193" s="10">
        <v>0.10299999999999999</v>
      </c>
      <c r="D193" t="s">
        <v>9</v>
      </c>
      <c r="E193" t="s">
        <v>170</v>
      </c>
    </row>
    <row r="194" spans="1:5" x14ac:dyDescent="0.25">
      <c r="A194">
        <v>2047</v>
      </c>
      <c r="B194" t="s">
        <v>211</v>
      </c>
      <c r="C194" s="10">
        <v>6.8000000000000005E-2</v>
      </c>
      <c r="D194" t="s">
        <v>9</v>
      </c>
      <c r="E194" t="s">
        <v>170</v>
      </c>
    </row>
    <row r="195" spans="1:5" x14ac:dyDescent="0.25">
      <c r="A195">
        <v>2047</v>
      </c>
      <c r="B195" t="s">
        <v>212</v>
      </c>
      <c r="C195" s="10">
        <v>4.3999999999999997E-2</v>
      </c>
      <c r="D195" t="s">
        <v>9</v>
      </c>
      <c r="E195" t="s">
        <v>170</v>
      </c>
    </row>
    <row r="196" spans="1:5" x14ac:dyDescent="0.25">
      <c r="A196">
        <v>2047</v>
      </c>
      <c r="B196" t="s">
        <v>213</v>
      </c>
      <c r="C196" s="10">
        <v>0.17199999999999999</v>
      </c>
      <c r="D196" t="s">
        <v>9</v>
      </c>
      <c r="E196" t="s">
        <v>170</v>
      </c>
    </row>
    <row r="197" spans="1:5" x14ac:dyDescent="0.25">
      <c r="A197">
        <v>2048</v>
      </c>
      <c r="B197" t="s">
        <v>209</v>
      </c>
      <c r="C197" s="10">
        <v>0.158</v>
      </c>
      <c r="D197" t="s">
        <v>9</v>
      </c>
      <c r="E197" t="s">
        <v>170</v>
      </c>
    </row>
    <row r="198" spans="1:5" x14ac:dyDescent="0.25">
      <c r="A198">
        <v>2048</v>
      </c>
      <c r="B198" t="s">
        <v>210</v>
      </c>
      <c r="C198" s="10">
        <v>9.7000000000000003E-2</v>
      </c>
      <c r="D198" t="s">
        <v>9</v>
      </c>
      <c r="E198" t="s">
        <v>170</v>
      </c>
    </row>
    <row r="199" spans="1:5" x14ac:dyDescent="0.25">
      <c r="A199">
        <v>2048</v>
      </c>
      <c r="B199" t="s">
        <v>211</v>
      </c>
      <c r="C199" s="10">
        <v>6.4000000000000001E-2</v>
      </c>
      <c r="D199" t="s">
        <v>9</v>
      </c>
      <c r="E199" t="s">
        <v>170</v>
      </c>
    </row>
    <row r="200" spans="1:5" x14ac:dyDescent="0.25">
      <c r="A200">
        <v>2048</v>
      </c>
      <c r="B200" t="s">
        <v>212</v>
      </c>
      <c r="C200" s="10">
        <v>4.1000000000000002E-2</v>
      </c>
      <c r="D200" t="s">
        <v>9</v>
      </c>
      <c r="E200" t="s">
        <v>170</v>
      </c>
    </row>
    <row r="201" spans="1:5" x14ac:dyDescent="0.25">
      <c r="A201">
        <v>2048</v>
      </c>
      <c r="B201" t="s">
        <v>213</v>
      </c>
      <c r="C201" s="10">
        <v>0.16200000000000001</v>
      </c>
      <c r="D201" t="s">
        <v>9</v>
      </c>
      <c r="E201" t="s">
        <v>170</v>
      </c>
    </row>
    <row r="202" spans="1:5" x14ac:dyDescent="0.25">
      <c r="A202">
        <v>2049</v>
      </c>
      <c r="B202" t="s">
        <v>209</v>
      </c>
      <c r="C202" s="10">
        <v>0.14799999999999999</v>
      </c>
      <c r="D202" t="s">
        <v>9</v>
      </c>
      <c r="E202" t="s">
        <v>170</v>
      </c>
    </row>
    <row r="203" spans="1:5" x14ac:dyDescent="0.25">
      <c r="A203">
        <v>2049</v>
      </c>
      <c r="B203" t="s">
        <v>210</v>
      </c>
      <c r="C203" s="10">
        <v>9.0999999999999998E-2</v>
      </c>
      <c r="D203" t="s">
        <v>9</v>
      </c>
      <c r="E203" t="s">
        <v>170</v>
      </c>
    </row>
    <row r="204" spans="1:5" x14ac:dyDescent="0.25">
      <c r="A204">
        <v>2049</v>
      </c>
      <c r="B204" t="s">
        <v>211</v>
      </c>
      <c r="C204" s="10">
        <v>0.06</v>
      </c>
      <c r="D204" t="s">
        <v>9</v>
      </c>
      <c r="E204" t="s">
        <v>170</v>
      </c>
    </row>
    <row r="205" spans="1:5" x14ac:dyDescent="0.25">
      <c r="A205">
        <v>2049</v>
      </c>
      <c r="B205" t="s">
        <v>212</v>
      </c>
      <c r="C205" s="10">
        <v>3.9E-2</v>
      </c>
      <c r="D205" t="s">
        <v>9</v>
      </c>
      <c r="E205" t="s">
        <v>170</v>
      </c>
    </row>
    <row r="206" spans="1:5" x14ac:dyDescent="0.25">
      <c r="A206">
        <v>2049</v>
      </c>
      <c r="B206" t="s">
        <v>213</v>
      </c>
      <c r="C206" s="10">
        <v>0.152</v>
      </c>
      <c r="D206" t="s">
        <v>9</v>
      </c>
      <c r="E206" t="s">
        <v>170</v>
      </c>
    </row>
    <row r="207" spans="1:5" x14ac:dyDescent="0.25">
      <c r="A207">
        <v>2050</v>
      </c>
      <c r="B207" t="s">
        <v>209</v>
      </c>
      <c r="C207" s="10">
        <v>0.13900000000000001</v>
      </c>
      <c r="D207" t="s">
        <v>9</v>
      </c>
      <c r="E207" t="s">
        <v>170</v>
      </c>
    </row>
    <row r="208" spans="1:5" x14ac:dyDescent="0.25">
      <c r="A208">
        <v>2050</v>
      </c>
      <c r="B208" t="s">
        <v>210</v>
      </c>
      <c r="C208" s="10">
        <v>8.5999999999999993E-2</v>
      </c>
      <c r="D208" t="s">
        <v>9</v>
      </c>
      <c r="E208" t="s">
        <v>170</v>
      </c>
    </row>
    <row r="209" spans="1:5" x14ac:dyDescent="0.25">
      <c r="A209">
        <v>2050</v>
      </c>
      <c r="B209" t="s">
        <v>211</v>
      </c>
      <c r="C209" s="10">
        <v>5.7000000000000002E-2</v>
      </c>
      <c r="D209" t="s">
        <v>9</v>
      </c>
      <c r="E209" t="s">
        <v>170</v>
      </c>
    </row>
    <row r="210" spans="1:5" x14ac:dyDescent="0.25">
      <c r="A210">
        <v>2050</v>
      </c>
      <c r="B210" t="s">
        <v>212</v>
      </c>
      <c r="C210" s="10">
        <v>3.6999999999999998E-2</v>
      </c>
      <c r="D210" t="s">
        <v>9</v>
      </c>
      <c r="E210" t="s">
        <v>170</v>
      </c>
    </row>
    <row r="211" spans="1:5" x14ac:dyDescent="0.25">
      <c r="A211">
        <v>2050</v>
      </c>
      <c r="B211" t="s">
        <v>213</v>
      </c>
      <c r="C211" s="10">
        <v>0.14299999999999999</v>
      </c>
      <c r="D211" t="s">
        <v>9</v>
      </c>
      <c r="E211" t="s">
        <v>170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26"/>
  <sheetViews>
    <sheetView workbookViewId="0"/>
  </sheetViews>
  <sheetFormatPr defaultColWidth="11.5703125" defaultRowHeight="15" x14ac:dyDescent="0.25"/>
  <cols>
    <col min="2" max="2" width="39" bestFit="1" customWidth="1"/>
  </cols>
  <sheetData>
    <row r="1" spans="1:4" x14ac:dyDescent="0.25">
      <c r="A1" s="15" t="s">
        <v>214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17" t="s">
        <v>5</v>
      </c>
      <c r="B6" s="17" t="s">
        <v>215</v>
      </c>
      <c r="C6" s="17" t="s">
        <v>7</v>
      </c>
      <c r="D6" s="3" t="s">
        <v>8</v>
      </c>
    </row>
    <row r="7" spans="1:4" x14ac:dyDescent="0.25">
      <c r="A7" t="s">
        <v>10</v>
      </c>
      <c r="B7" t="s">
        <v>97</v>
      </c>
      <c r="C7" s="10">
        <v>173.08869999999999</v>
      </c>
      <c r="D7" t="s">
        <v>11</v>
      </c>
    </row>
    <row r="8" spans="1:4" x14ac:dyDescent="0.25">
      <c r="A8" t="s">
        <v>10</v>
      </c>
      <c r="B8" t="s">
        <v>216</v>
      </c>
      <c r="C8" s="10">
        <v>109.35299999999999</v>
      </c>
      <c r="D8" t="s">
        <v>11</v>
      </c>
    </row>
    <row r="9" spans="1:4" x14ac:dyDescent="0.25">
      <c r="A9" t="s">
        <v>10</v>
      </c>
      <c r="B9" t="s">
        <v>217</v>
      </c>
      <c r="C9" s="10">
        <v>245.02539999999999</v>
      </c>
      <c r="D9" t="s">
        <v>11</v>
      </c>
    </row>
    <row r="10" spans="1:4" x14ac:dyDescent="0.25">
      <c r="A10" t="s">
        <v>10</v>
      </c>
      <c r="B10" t="s">
        <v>218</v>
      </c>
      <c r="C10" s="10">
        <v>247.7508</v>
      </c>
      <c r="D10" t="s">
        <v>11</v>
      </c>
    </row>
    <row r="11" spans="1:4" x14ac:dyDescent="0.25">
      <c r="A11" t="s">
        <v>13</v>
      </c>
      <c r="B11" t="s">
        <v>97</v>
      </c>
      <c r="C11" s="10">
        <v>0.21890000000000001</v>
      </c>
      <c r="D11" t="s">
        <v>11</v>
      </c>
    </row>
    <row r="12" spans="1:4" x14ac:dyDescent="0.25">
      <c r="A12" t="s">
        <v>13</v>
      </c>
      <c r="B12" t="s">
        <v>216</v>
      </c>
      <c r="C12" s="10">
        <v>96.144300000000001</v>
      </c>
      <c r="D12" t="s">
        <v>11</v>
      </c>
    </row>
    <row r="13" spans="1:4" x14ac:dyDescent="0.25">
      <c r="A13" t="s">
        <v>13</v>
      </c>
      <c r="B13" t="s">
        <v>217</v>
      </c>
      <c r="C13" s="10">
        <v>153.48050000000001</v>
      </c>
      <c r="D13" t="s">
        <v>11</v>
      </c>
    </row>
    <row r="14" spans="1:4" x14ac:dyDescent="0.25">
      <c r="A14" t="s">
        <v>13</v>
      </c>
      <c r="B14" t="s">
        <v>218</v>
      </c>
      <c r="C14" s="10">
        <v>0.81369999999999998</v>
      </c>
      <c r="D14" t="s">
        <v>11</v>
      </c>
    </row>
    <row r="15" spans="1:4" x14ac:dyDescent="0.25">
      <c r="A15" t="s">
        <v>12</v>
      </c>
      <c r="B15" t="s">
        <v>97</v>
      </c>
      <c r="C15" s="10">
        <v>3.7126000000000001</v>
      </c>
      <c r="D15" t="s">
        <v>11</v>
      </c>
    </row>
    <row r="16" spans="1:4" x14ac:dyDescent="0.25">
      <c r="A16" t="s">
        <v>12</v>
      </c>
      <c r="B16" t="s">
        <v>216</v>
      </c>
      <c r="C16" s="10">
        <v>50.702399999999997</v>
      </c>
      <c r="D16" t="s">
        <v>11</v>
      </c>
    </row>
    <row r="17" spans="1:4" x14ac:dyDescent="0.25">
      <c r="A17" t="s">
        <v>12</v>
      </c>
      <c r="B17" t="s">
        <v>217</v>
      </c>
      <c r="C17" s="10">
        <v>119.7051</v>
      </c>
      <c r="D17" t="s">
        <v>11</v>
      </c>
    </row>
    <row r="18" spans="1:4" x14ac:dyDescent="0.25">
      <c r="A18" t="s">
        <v>12</v>
      </c>
      <c r="B18" t="s">
        <v>218</v>
      </c>
      <c r="C18" s="10">
        <v>45.319000000000003</v>
      </c>
      <c r="D18" t="s">
        <v>11</v>
      </c>
    </row>
    <row r="19" spans="1:4" x14ac:dyDescent="0.25">
      <c r="A19" t="s">
        <v>103</v>
      </c>
      <c r="B19" t="s">
        <v>97</v>
      </c>
      <c r="C19" s="10">
        <v>2314.9371999999998</v>
      </c>
      <c r="D19" t="s">
        <v>11</v>
      </c>
    </row>
    <row r="20" spans="1:4" x14ac:dyDescent="0.25">
      <c r="A20" t="s">
        <v>103</v>
      </c>
      <c r="B20" t="s">
        <v>216</v>
      </c>
      <c r="C20" s="10">
        <v>381.66149999999999</v>
      </c>
      <c r="D20" t="s">
        <v>11</v>
      </c>
    </row>
    <row r="21" spans="1:4" x14ac:dyDescent="0.25">
      <c r="A21" t="s">
        <v>103</v>
      </c>
      <c r="B21" t="s">
        <v>217</v>
      </c>
      <c r="C21" s="10">
        <v>958.01</v>
      </c>
      <c r="D21" t="s">
        <v>11</v>
      </c>
    </row>
    <row r="22" spans="1:4" x14ac:dyDescent="0.25">
      <c r="A22" t="s">
        <v>103</v>
      </c>
      <c r="B22" t="s">
        <v>218</v>
      </c>
      <c r="C22" s="10">
        <v>2191.1275999999998</v>
      </c>
      <c r="D22" t="s">
        <v>11</v>
      </c>
    </row>
    <row r="23" spans="1:4" x14ac:dyDescent="0.25">
      <c r="A23" t="s">
        <v>219</v>
      </c>
      <c r="B23" t="s">
        <v>97</v>
      </c>
      <c r="C23" s="10">
        <v>555.22339999999997</v>
      </c>
      <c r="D23" t="s">
        <v>11</v>
      </c>
    </row>
    <row r="24" spans="1:4" x14ac:dyDescent="0.25">
      <c r="A24" t="s">
        <v>219</v>
      </c>
      <c r="B24" t="s">
        <v>216</v>
      </c>
      <c r="C24" s="10">
        <v>110.32859999999999</v>
      </c>
      <c r="D24" t="s">
        <v>11</v>
      </c>
    </row>
    <row r="25" spans="1:4" x14ac:dyDescent="0.25">
      <c r="A25" t="s">
        <v>219</v>
      </c>
      <c r="B25" t="s">
        <v>217</v>
      </c>
      <c r="C25" s="10">
        <v>148.50540000000001</v>
      </c>
      <c r="D25" t="s">
        <v>11</v>
      </c>
    </row>
    <row r="26" spans="1:4" x14ac:dyDescent="0.25">
      <c r="A26" t="s">
        <v>219</v>
      </c>
      <c r="B26" t="s">
        <v>218</v>
      </c>
      <c r="C26" s="10">
        <v>383.61739999999998</v>
      </c>
      <c r="D26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44"/>
  <sheetViews>
    <sheetView workbookViewId="0"/>
  </sheetViews>
  <sheetFormatPr defaultColWidth="11.5703125" defaultRowHeight="15" x14ac:dyDescent="0.25"/>
  <sheetData>
    <row r="1" spans="1:4" x14ac:dyDescent="0.25">
      <c r="A1" s="15" t="s">
        <v>220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</v>
      </c>
      <c r="C6" s="3" t="s">
        <v>7</v>
      </c>
      <c r="D6" s="3" t="s">
        <v>8</v>
      </c>
    </row>
    <row r="7" spans="1:4" x14ac:dyDescent="0.25">
      <c r="A7">
        <v>2005</v>
      </c>
      <c r="B7" t="s">
        <v>9</v>
      </c>
      <c r="C7" s="10">
        <v>168.33486843594</v>
      </c>
      <c r="D7" t="s">
        <v>36</v>
      </c>
    </row>
    <row r="8" spans="1:4" x14ac:dyDescent="0.25">
      <c r="A8">
        <v>2005</v>
      </c>
      <c r="B8" t="s">
        <v>16</v>
      </c>
      <c r="C8" s="10">
        <v>168.33486843594</v>
      </c>
      <c r="D8" t="s">
        <v>36</v>
      </c>
    </row>
    <row r="9" spans="1:4" x14ac:dyDescent="0.25">
      <c r="A9">
        <v>2005</v>
      </c>
      <c r="B9" t="s">
        <v>17</v>
      </c>
      <c r="C9" s="10">
        <v>168.33486843594</v>
      </c>
      <c r="D9" t="s">
        <v>36</v>
      </c>
    </row>
    <row r="10" spans="1:4" x14ac:dyDescent="0.25">
      <c r="A10">
        <v>2006</v>
      </c>
      <c r="B10" t="s">
        <v>9</v>
      </c>
      <c r="C10" s="10">
        <v>174.64954197667899</v>
      </c>
      <c r="D10" t="s">
        <v>36</v>
      </c>
    </row>
    <row r="11" spans="1:4" x14ac:dyDescent="0.25">
      <c r="A11">
        <v>2006</v>
      </c>
      <c r="B11" t="s">
        <v>16</v>
      </c>
      <c r="C11" s="10">
        <v>174.64954197667899</v>
      </c>
      <c r="D11" t="s">
        <v>36</v>
      </c>
    </row>
    <row r="12" spans="1:4" x14ac:dyDescent="0.25">
      <c r="A12">
        <v>2006</v>
      </c>
      <c r="B12" t="s">
        <v>17</v>
      </c>
      <c r="C12" s="10">
        <v>174.64954197667899</v>
      </c>
      <c r="D12" t="s">
        <v>36</v>
      </c>
    </row>
    <row r="13" spans="1:4" x14ac:dyDescent="0.25">
      <c r="A13">
        <v>2007</v>
      </c>
      <c r="B13" t="s">
        <v>9</v>
      </c>
      <c r="C13" s="10">
        <v>179.81938524012801</v>
      </c>
      <c r="D13" t="s">
        <v>36</v>
      </c>
    </row>
    <row r="14" spans="1:4" x14ac:dyDescent="0.25">
      <c r="A14">
        <v>2007</v>
      </c>
      <c r="B14" t="s">
        <v>16</v>
      </c>
      <c r="C14" s="10">
        <v>179.81938524012801</v>
      </c>
      <c r="D14" t="s">
        <v>36</v>
      </c>
    </row>
    <row r="15" spans="1:4" x14ac:dyDescent="0.25">
      <c r="A15">
        <v>2007</v>
      </c>
      <c r="B15" t="s">
        <v>17</v>
      </c>
      <c r="C15" s="10">
        <v>179.81938524012801</v>
      </c>
      <c r="D15" t="s">
        <v>36</v>
      </c>
    </row>
    <row r="16" spans="1:4" x14ac:dyDescent="0.25">
      <c r="A16">
        <v>2008</v>
      </c>
      <c r="B16" t="s">
        <v>9</v>
      </c>
      <c r="C16" s="10">
        <v>176.549130245942</v>
      </c>
      <c r="D16" t="s">
        <v>36</v>
      </c>
    </row>
    <row r="17" spans="1:4" x14ac:dyDescent="0.25">
      <c r="A17">
        <v>2008</v>
      </c>
      <c r="B17" t="s">
        <v>16</v>
      </c>
      <c r="C17" s="10">
        <v>176.549130245942</v>
      </c>
      <c r="D17" t="s">
        <v>36</v>
      </c>
    </row>
    <row r="18" spans="1:4" x14ac:dyDescent="0.25">
      <c r="A18">
        <v>2008</v>
      </c>
      <c r="B18" t="s">
        <v>17</v>
      </c>
      <c r="C18" s="10">
        <v>176.549130245942</v>
      </c>
      <c r="D18" t="s">
        <v>36</v>
      </c>
    </row>
    <row r="19" spans="1:4" x14ac:dyDescent="0.25">
      <c r="A19">
        <v>2009</v>
      </c>
      <c r="B19" t="s">
        <v>9</v>
      </c>
      <c r="C19" s="10">
        <v>173.77628690366299</v>
      </c>
      <c r="D19" t="s">
        <v>36</v>
      </c>
    </row>
    <row r="20" spans="1:4" x14ac:dyDescent="0.25">
      <c r="A20">
        <v>2009</v>
      </c>
      <c r="B20" t="s">
        <v>16</v>
      </c>
      <c r="C20" s="10">
        <v>173.77628690366299</v>
      </c>
      <c r="D20" t="s">
        <v>36</v>
      </c>
    </row>
    <row r="21" spans="1:4" x14ac:dyDescent="0.25">
      <c r="A21">
        <v>2009</v>
      </c>
      <c r="B21" t="s">
        <v>17</v>
      </c>
      <c r="C21" s="10">
        <v>173.77628690366299</v>
      </c>
      <c r="D21" t="s">
        <v>36</v>
      </c>
    </row>
    <row r="22" spans="1:4" x14ac:dyDescent="0.25">
      <c r="A22">
        <v>2010</v>
      </c>
      <c r="B22" t="s">
        <v>9</v>
      </c>
      <c r="C22" s="10">
        <v>179.32106790845799</v>
      </c>
      <c r="D22" t="s">
        <v>36</v>
      </c>
    </row>
    <row r="23" spans="1:4" x14ac:dyDescent="0.25">
      <c r="A23">
        <v>2010</v>
      </c>
      <c r="B23" t="s">
        <v>16</v>
      </c>
      <c r="C23" s="10">
        <v>179.32106790845799</v>
      </c>
      <c r="D23" t="s">
        <v>36</v>
      </c>
    </row>
    <row r="24" spans="1:4" x14ac:dyDescent="0.25">
      <c r="A24">
        <v>2010</v>
      </c>
      <c r="B24" t="s">
        <v>17</v>
      </c>
      <c r="C24" s="10">
        <v>179.32106790845799</v>
      </c>
      <c r="D24" t="s">
        <v>36</v>
      </c>
    </row>
    <row r="25" spans="1:4" x14ac:dyDescent="0.25">
      <c r="A25">
        <v>2011</v>
      </c>
      <c r="B25" t="s">
        <v>9</v>
      </c>
      <c r="C25" s="10">
        <v>184.79889163719801</v>
      </c>
      <c r="D25" t="s">
        <v>36</v>
      </c>
    </row>
    <row r="26" spans="1:4" x14ac:dyDescent="0.25">
      <c r="A26">
        <v>2011</v>
      </c>
      <c r="B26" t="s">
        <v>16</v>
      </c>
      <c r="C26" s="10">
        <v>184.79889163719801</v>
      </c>
      <c r="D26" t="s">
        <v>36</v>
      </c>
    </row>
    <row r="27" spans="1:4" x14ac:dyDescent="0.25">
      <c r="A27">
        <v>2011</v>
      </c>
      <c r="B27" t="s">
        <v>17</v>
      </c>
      <c r="C27" s="10">
        <v>184.79889163719801</v>
      </c>
      <c r="D27" t="s">
        <v>36</v>
      </c>
    </row>
    <row r="28" spans="1:4" x14ac:dyDescent="0.25">
      <c r="A28">
        <v>2012</v>
      </c>
      <c r="B28" t="s">
        <v>9</v>
      </c>
      <c r="C28" s="10">
        <v>192.14208784233799</v>
      </c>
      <c r="D28" t="s">
        <v>36</v>
      </c>
    </row>
    <row r="29" spans="1:4" x14ac:dyDescent="0.25">
      <c r="A29">
        <v>2012</v>
      </c>
      <c r="B29" t="s">
        <v>16</v>
      </c>
      <c r="C29" s="10">
        <v>192.14208784233799</v>
      </c>
      <c r="D29" t="s">
        <v>36</v>
      </c>
    </row>
    <row r="30" spans="1:4" x14ac:dyDescent="0.25">
      <c r="A30">
        <v>2012</v>
      </c>
      <c r="B30" t="s">
        <v>17</v>
      </c>
      <c r="C30" s="10">
        <v>192.14208784233799</v>
      </c>
      <c r="D30" t="s">
        <v>36</v>
      </c>
    </row>
    <row r="31" spans="1:4" x14ac:dyDescent="0.25">
      <c r="A31">
        <v>2013</v>
      </c>
      <c r="B31" t="s">
        <v>9</v>
      </c>
      <c r="C31" s="10">
        <v>196.83233032439901</v>
      </c>
      <c r="D31" t="s">
        <v>36</v>
      </c>
    </row>
    <row r="32" spans="1:4" x14ac:dyDescent="0.25">
      <c r="A32">
        <v>2013</v>
      </c>
      <c r="B32" t="s">
        <v>16</v>
      </c>
      <c r="C32" s="10">
        <v>196.83233032439901</v>
      </c>
      <c r="D32" t="s">
        <v>36</v>
      </c>
    </row>
    <row r="33" spans="1:4" x14ac:dyDescent="0.25">
      <c r="A33">
        <v>2013</v>
      </c>
      <c r="B33" t="s">
        <v>17</v>
      </c>
      <c r="C33" s="10">
        <v>196.83233032439901</v>
      </c>
      <c r="D33" t="s">
        <v>36</v>
      </c>
    </row>
    <row r="34" spans="1:4" x14ac:dyDescent="0.25">
      <c r="A34">
        <v>2014</v>
      </c>
      <c r="B34" t="s">
        <v>9</v>
      </c>
      <c r="C34" s="10">
        <v>202.380855579713</v>
      </c>
      <c r="D34" t="s">
        <v>36</v>
      </c>
    </row>
    <row r="35" spans="1:4" x14ac:dyDescent="0.25">
      <c r="A35">
        <v>2014</v>
      </c>
      <c r="B35" t="s">
        <v>16</v>
      </c>
      <c r="C35" s="10">
        <v>202.380855579713</v>
      </c>
      <c r="D35" t="s">
        <v>36</v>
      </c>
    </row>
    <row r="36" spans="1:4" x14ac:dyDescent="0.25">
      <c r="A36">
        <v>2014</v>
      </c>
      <c r="B36" t="s">
        <v>17</v>
      </c>
      <c r="C36" s="10">
        <v>202.380855579713</v>
      </c>
      <c r="D36" t="s">
        <v>36</v>
      </c>
    </row>
    <row r="37" spans="1:4" x14ac:dyDescent="0.25">
      <c r="A37">
        <v>2015</v>
      </c>
      <c r="B37" t="s">
        <v>9</v>
      </c>
      <c r="C37" s="10">
        <v>203.054971864198</v>
      </c>
      <c r="D37" t="s">
        <v>36</v>
      </c>
    </row>
    <row r="38" spans="1:4" x14ac:dyDescent="0.25">
      <c r="A38">
        <v>2015</v>
      </c>
      <c r="B38" t="s">
        <v>16</v>
      </c>
      <c r="C38" s="10">
        <v>203.054971864198</v>
      </c>
      <c r="D38" t="s">
        <v>36</v>
      </c>
    </row>
    <row r="39" spans="1:4" x14ac:dyDescent="0.25">
      <c r="A39">
        <v>2015</v>
      </c>
      <c r="B39" t="s">
        <v>17</v>
      </c>
      <c r="C39" s="10">
        <v>203.054971864198</v>
      </c>
      <c r="D39" t="s">
        <v>36</v>
      </c>
    </row>
    <row r="40" spans="1:4" x14ac:dyDescent="0.25">
      <c r="A40">
        <v>2016</v>
      </c>
      <c r="B40" t="s">
        <v>9</v>
      </c>
      <c r="C40" s="10">
        <v>191.45773086697801</v>
      </c>
      <c r="D40" t="s">
        <v>36</v>
      </c>
    </row>
    <row r="41" spans="1:4" x14ac:dyDescent="0.25">
      <c r="A41">
        <v>2016</v>
      </c>
      <c r="B41" t="s">
        <v>16</v>
      </c>
      <c r="C41" s="10">
        <v>191.45773086697801</v>
      </c>
      <c r="D41" t="s">
        <v>36</v>
      </c>
    </row>
    <row r="42" spans="1:4" x14ac:dyDescent="0.25">
      <c r="A42">
        <v>2016</v>
      </c>
      <c r="B42" t="s">
        <v>17</v>
      </c>
      <c r="C42" s="10">
        <v>191.45773086697801</v>
      </c>
      <c r="D42" t="s">
        <v>36</v>
      </c>
    </row>
    <row r="43" spans="1:4" x14ac:dyDescent="0.25">
      <c r="A43">
        <v>2017</v>
      </c>
      <c r="B43" t="s">
        <v>9</v>
      </c>
      <c r="C43" s="10">
        <v>194.02057635952099</v>
      </c>
      <c r="D43" t="s">
        <v>36</v>
      </c>
    </row>
    <row r="44" spans="1:4" x14ac:dyDescent="0.25">
      <c r="A44">
        <v>2017</v>
      </c>
      <c r="B44" t="s">
        <v>16</v>
      </c>
      <c r="C44" s="10">
        <v>194.02057635952099</v>
      </c>
      <c r="D44" t="s">
        <v>36</v>
      </c>
    </row>
    <row r="45" spans="1:4" x14ac:dyDescent="0.25">
      <c r="A45">
        <v>2017</v>
      </c>
      <c r="B45" t="s">
        <v>17</v>
      </c>
      <c r="C45" s="10">
        <v>194.02057635952099</v>
      </c>
      <c r="D45" t="s">
        <v>36</v>
      </c>
    </row>
    <row r="46" spans="1:4" x14ac:dyDescent="0.25">
      <c r="A46">
        <v>2018</v>
      </c>
      <c r="B46" t="s">
        <v>9</v>
      </c>
      <c r="C46" s="10">
        <v>202.493210939097</v>
      </c>
      <c r="D46" t="s">
        <v>36</v>
      </c>
    </row>
    <row r="47" spans="1:4" x14ac:dyDescent="0.25">
      <c r="A47">
        <v>2018</v>
      </c>
      <c r="B47" t="s">
        <v>16</v>
      </c>
      <c r="C47" s="10">
        <v>202.493210939097</v>
      </c>
      <c r="D47" t="s">
        <v>36</v>
      </c>
    </row>
    <row r="48" spans="1:4" x14ac:dyDescent="0.25">
      <c r="A48">
        <v>2018</v>
      </c>
      <c r="B48" t="s">
        <v>17</v>
      </c>
      <c r="C48" s="10">
        <v>202.493210939097</v>
      </c>
      <c r="D48" t="s">
        <v>36</v>
      </c>
    </row>
    <row r="49" spans="1:4" x14ac:dyDescent="0.25">
      <c r="A49">
        <v>2019</v>
      </c>
      <c r="B49" t="s">
        <v>9</v>
      </c>
      <c r="C49" s="10">
        <v>201.3172403591</v>
      </c>
      <c r="D49" t="s">
        <v>36</v>
      </c>
    </row>
    <row r="50" spans="1:4" x14ac:dyDescent="0.25">
      <c r="A50">
        <v>2019</v>
      </c>
      <c r="B50" t="s">
        <v>16</v>
      </c>
      <c r="C50" s="10">
        <v>201.3172403591</v>
      </c>
      <c r="D50" t="s">
        <v>36</v>
      </c>
    </row>
    <row r="51" spans="1:4" x14ac:dyDescent="0.25">
      <c r="A51">
        <v>2019</v>
      </c>
      <c r="B51" t="s">
        <v>17</v>
      </c>
      <c r="C51" s="10">
        <v>201.3172403591</v>
      </c>
      <c r="D51" t="s">
        <v>36</v>
      </c>
    </row>
    <row r="52" spans="1:4" x14ac:dyDescent="0.25">
      <c r="A52">
        <v>2020</v>
      </c>
      <c r="B52" t="s">
        <v>9</v>
      </c>
      <c r="C52" s="10">
        <v>183.35402681147499</v>
      </c>
      <c r="D52" t="s">
        <v>36</v>
      </c>
    </row>
    <row r="53" spans="1:4" x14ac:dyDescent="0.25">
      <c r="A53">
        <v>2020</v>
      </c>
      <c r="B53" t="s">
        <v>16</v>
      </c>
      <c r="C53" s="10">
        <v>183.35402681147499</v>
      </c>
      <c r="D53" t="s">
        <v>36</v>
      </c>
    </row>
    <row r="54" spans="1:4" x14ac:dyDescent="0.25">
      <c r="A54">
        <v>2020</v>
      </c>
      <c r="B54" t="s">
        <v>17</v>
      </c>
      <c r="C54" s="10">
        <v>183.35402681147499</v>
      </c>
      <c r="D54" t="s">
        <v>36</v>
      </c>
    </row>
    <row r="55" spans="1:4" x14ac:dyDescent="0.25">
      <c r="A55">
        <v>2021</v>
      </c>
      <c r="B55" t="s">
        <v>9</v>
      </c>
      <c r="C55" s="10">
        <v>189.15235145134099</v>
      </c>
      <c r="D55" t="s">
        <v>36</v>
      </c>
    </row>
    <row r="56" spans="1:4" x14ac:dyDescent="0.25">
      <c r="A56">
        <v>2021</v>
      </c>
      <c r="B56" t="s">
        <v>16</v>
      </c>
      <c r="C56" s="10">
        <v>189.15235145134099</v>
      </c>
      <c r="D56" t="s">
        <v>36</v>
      </c>
    </row>
    <row r="57" spans="1:4" x14ac:dyDescent="0.25">
      <c r="A57">
        <v>2021</v>
      </c>
      <c r="B57" t="s">
        <v>17</v>
      </c>
      <c r="C57" s="10">
        <v>189.15235145134099</v>
      </c>
      <c r="D57" t="s">
        <v>36</v>
      </c>
    </row>
    <row r="58" spans="1:4" x14ac:dyDescent="0.25">
      <c r="A58">
        <v>2022</v>
      </c>
      <c r="B58" t="s">
        <v>9</v>
      </c>
      <c r="C58" s="10">
        <v>191.42340744137999</v>
      </c>
      <c r="D58" t="s">
        <v>36</v>
      </c>
    </row>
    <row r="59" spans="1:4" x14ac:dyDescent="0.25">
      <c r="A59">
        <v>2022</v>
      </c>
      <c r="B59" t="s">
        <v>16</v>
      </c>
      <c r="C59" s="10">
        <v>191.42340744137999</v>
      </c>
      <c r="D59" t="s">
        <v>36</v>
      </c>
    </row>
    <row r="60" spans="1:4" x14ac:dyDescent="0.25">
      <c r="A60">
        <v>2022</v>
      </c>
      <c r="B60" t="s">
        <v>17</v>
      </c>
      <c r="C60" s="10">
        <v>191.42340744137999</v>
      </c>
      <c r="D60" t="s">
        <v>36</v>
      </c>
    </row>
    <row r="61" spans="1:4" x14ac:dyDescent="0.25">
      <c r="A61">
        <v>2023</v>
      </c>
      <c r="B61" t="s">
        <v>9</v>
      </c>
      <c r="C61" s="10">
        <v>188.99216535042399</v>
      </c>
      <c r="D61" t="s">
        <v>36</v>
      </c>
    </row>
    <row r="62" spans="1:4" x14ac:dyDescent="0.25">
      <c r="A62">
        <v>2023</v>
      </c>
      <c r="B62" t="s">
        <v>16</v>
      </c>
      <c r="C62" s="10">
        <v>188.91289064126201</v>
      </c>
      <c r="D62" t="s">
        <v>36</v>
      </c>
    </row>
    <row r="63" spans="1:4" x14ac:dyDescent="0.25">
      <c r="A63">
        <v>2023</v>
      </c>
      <c r="B63" t="s">
        <v>17</v>
      </c>
      <c r="C63" s="10">
        <v>192.62908415112301</v>
      </c>
      <c r="D63" t="s">
        <v>36</v>
      </c>
    </row>
    <row r="64" spans="1:4" x14ac:dyDescent="0.25">
      <c r="A64">
        <v>2024</v>
      </c>
      <c r="B64" t="s">
        <v>9</v>
      </c>
      <c r="C64" s="10">
        <v>182.83816753937501</v>
      </c>
      <c r="D64" t="s">
        <v>36</v>
      </c>
    </row>
    <row r="65" spans="1:4" x14ac:dyDescent="0.25">
      <c r="A65">
        <v>2024</v>
      </c>
      <c r="B65" t="s">
        <v>16</v>
      </c>
      <c r="C65" s="10">
        <v>183.39135642627099</v>
      </c>
      <c r="D65" t="s">
        <v>36</v>
      </c>
    </row>
    <row r="66" spans="1:4" x14ac:dyDescent="0.25">
      <c r="A66">
        <v>2024</v>
      </c>
      <c r="B66" t="s">
        <v>17</v>
      </c>
      <c r="C66" s="10">
        <v>188.032306416892</v>
      </c>
      <c r="D66" t="s">
        <v>36</v>
      </c>
    </row>
    <row r="67" spans="1:4" x14ac:dyDescent="0.25">
      <c r="A67">
        <v>2025</v>
      </c>
      <c r="B67" t="s">
        <v>9</v>
      </c>
      <c r="C67" s="10">
        <v>175.984731890463</v>
      </c>
      <c r="D67" t="s">
        <v>36</v>
      </c>
    </row>
    <row r="68" spans="1:4" x14ac:dyDescent="0.25">
      <c r="A68">
        <v>2025</v>
      </c>
      <c r="B68" t="s">
        <v>16</v>
      </c>
      <c r="C68" s="10">
        <v>177.27117096426599</v>
      </c>
      <c r="D68" t="s">
        <v>36</v>
      </c>
    </row>
    <row r="69" spans="1:4" x14ac:dyDescent="0.25">
      <c r="A69">
        <v>2025</v>
      </c>
      <c r="B69" t="s">
        <v>17</v>
      </c>
      <c r="C69" s="10">
        <v>187.38063410913</v>
      </c>
      <c r="D69" t="s">
        <v>36</v>
      </c>
    </row>
    <row r="70" spans="1:4" x14ac:dyDescent="0.25">
      <c r="A70">
        <v>2026</v>
      </c>
      <c r="B70" t="s">
        <v>9</v>
      </c>
      <c r="C70" s="10">
        <v>170.47122904749099</v>
      </c>
      <c r="D70" t="s">
        <v>36</v>
      </c>
    </row>
    <row r="71" spans="1:4" x14ac:dyDescent="0.25">
      <c r="A71">
        <v>2026</v>
      </c>
      <c r="B71" t="s">
        <v>16</v>
      </c>
      <c r="C71" s="10">
        <v>172.60874219446401</v>
      </c>
      <c r="D71" t="s">
        <v>36</v>
      </c>
    </row>
    <row r="72" spans="1:4" x14ac:dyDescent="0.25">
      <c r="A72">
        <v>2026</v>
      </c>
      <c r="B72" t="s">
        <v>17</v>
      </c>
      <c r="C72" s="10">
        <v>186.506188642604</v>
      </c>
      <c r="D72" t="s">
        <v>36</v>
      </c>
    </row>
    <row r="73" spans="1:4" x14ac:dyDescent="0.25">
      <c r="A73">
        <v>2027</v>
      </c>
      <c r="B73" t="s">
        <v>9</v>
      </c>
      <c r="C73" s="10">
        <v>161.76022263345499</v>
      </c>
      <c r="D73" t="s">
        <v>36</v>
      </c>
    </row>
    <row r="74" spans="1:4" x14ac:dyDescent="0.25">
      <c r="A74">
        <v>2027</v>
      </c>
      <c r="B74" t="s">
        <v>16</v>
      </c>
      <c r="C74" s="10">
        <v>165.76850964191701</v>
      </c>
      <c r="D74" t="s">
        <v>36</v>
      </c>
    </row>
    <row r="75" spans="1:4" x14ac:dyDescent="0.25">
      <c r="A75">
        <v>2027</v>
      </c>
      <c r="B75" t="s">
        <v>17</v>
      </c>
      <c r="C75" s="10">
        <v>183.29878819032101</v>
      </c>
      <c r="D75" t="s">
        <v>36</v>
      </c>
    </row>
    <row r="76" spans="1:4" x14ac:dyDescent="0.25">
      <c r="A76">
        <v>2028</v>
      </c>
      <c r="B76" t="s">
        <v>9</v>
      </c>
      <c r="C76" s="10">
        <v>151.19344627581501</v>
      </c>
      <c r="D76" t="s">
        <v>36</v>
      </c>
    </row>
    <row r="77" spans="1:4" x14ac:dyDescent="0.25">
      <c r="A77">
        <v>2028</v>
      </c>
      <c r="B77" t="s">
        <v>16</v>
      </c>
      <c r="C77" s="10">
        <v>157.14402217156101</v>
      </c>
      <c r="D77" t="s">
        <v>36</v>
      </c>
    </row>
    <row r="78" spans="1:4" x14ac:dyDescent="0.25">
      <c r="A78">
        <v>2028</v>
      </c>
      <c r="B78" t="s">
        <v>17</v>
      </c>
      <c r="C78" s="10">
        <v>180.581023029737</v>
      </c>
      <c r="D78" t="s">
        <v>36</v>
      </c>
    </row>
    <row r="79" spans="1:4" x14ac:dyDescent="0.25">
      <c r="A79">
        <v>2029</v>
      </c>
      <c r="B79" t="s">
        <v>9</v>
      </c>
      <c r="C79" s="10">
        <v>139.06228673077501</v>
      </c>
      <c r="D79" t="s">
        <v>36</v>
      </c>
    </row>
    <row r="80" spans="1:4" x14ac:dyDescent="0.25">
      <c r="A80">
        <v>2029</v>
      </c>
      <c r="B80" t="s">
        <v>16</v>
      </c>
      <c r="C80" s="10">
        <v>146.86295559959601</v>
      </c>
      <c r="D80" t="s">
        <v>36</v>
      </c>
    </row>
    <row r="81" spans="1:4" x14ac:dyDescent="0.25">
      <c r="A81">
        <v>2029</v>
      </c>
      <c r="B81" t="s">
        <v>17</v>
      </c>
      <c r="C81" s="10">
        <v>176.808928500272</v>
      </c>
      <c r="D81" t="s">
        <v>36</v>
      </c>
    </row>
    <row r="82" spans="1:4" x14ac:dyDescent="0.25">
      <c r="A82">
        <v>2030</v>
      </c>
      <c r="B82" t="s">
        <v>9</v>
      </c>
      <c r="C82" s="10">
        <v>126.284217805238</v>
      </c>
      <c r="D82" t="s">
        <v>36</v>
      </c>
    </row>
    <row r="83" spans="1:4" x14ac:dyDescent="0.25">
      <c r="A83">
        <v>2030</v>
      </c>
      <c r="B83" t="s">
        <v>16</v>
      </c>
      <c r="C83" s="10">
        <v>134.839115255781</v>
      </c>
      <c r="D83" t="s">
        <v>36</v>
      </c>
    </row>
    <row r="84" spans="1:4" x14ac:dyDescent="0.25">
      <c r="A84">
        <v>2030</v>
      </c>
      <c r="B84" t="s">
        <v>17</v>
      </c>
      <c r="C84" s="10">
        <v>174.362604511163</v>
      </c>
      <c r="D84" t="s">
        <v>36</v>
      </c>
    </row>
    <row r="85" spans="1:4" x14ac:dyDescent="0.25">
      <c r="A85">
        <v>2031</v>
      </c>
      <c r="B85" t="s">
        <v>9</v>
      </c>
      <c r="C85" s="10">
        <v>115.174947359659</v>
      </c>
      <c r="D85" t="s">
        <v>36</v>
      </c>
    </row>
    <row r="86" spans="1:4" x14ac:dyDescent="0.25">
      <c r="A86">
        <v>2031</v>
      </c>
      <c r="B86" t="s">
        <v>16</v>
      </c>
      <c r="C86" s="10">
        <v>123.723088426302</v>
      </c>
      <c r="D86" t="s">
        <v>36</v>
      </c>
    </row>
    <row r="87" spans="1:4" x14ac:dyDescent="0.25">
      <c r="A87">
        <v>2031</v>
      </c>
      <c r="B87" t="s">
        <v>17</v>
      </c>
      <c r="C87" s="10">
        <v>170.80996352786701</v>
      </c>
      <c r="D87" t="s">
        <v>36</v>
      </c>
    </row>
    <row r="88" spans="1:4" x14ac:dyDescent="0.25">
      <c r="A88">
        <v>2032</v>
      </c>
      <c r="B88" t="s">
        <v>9</v>
      </c>
      <c r="C88" s="10">
        <v>104.471715688214</v>
      </c>
      <c r="D88" t="s">
        <v>36</v>
      </c>
    </row>
    <row r="89" spans="1:4" x14ac:dyDescent="0.25">
      <c r="A89">
        <v>2032</v>
      </c>
      <c r="B89" t="s">
        <v>16</v>
      </c>
      <c r="C89" s="10">
        <v>113.142719913926</v>
      </c>
      <c r="D89" t="s">
        <v>36</v>
      </c>
    </row>
    <row r="90" spans="1:4" x14ac:dyDescent="0.25">
      <c r="A90">
        <v>2032</v>
      </c>
      <c r="B90" t="s">
        <v>17</v>
      </c>
      <c r="C90" s="10">
        <v>167.988576922985</v>
      </c>
      <c r="D90" t="s">
        <v>36</v>
      </c>
    </row>
    <row r="91" spans="1:4" x14ac:dyDescent="0.25">
      <c r="A91">
        <v>2033</v>
      </c>
      <c r="B91" t="s">
        <v>9</v>
      </c>
      <c r="C91" s="10">
        <v>92.4111401572777</v>
      </c>
      <c r="D91" t="s">
        <v>36</v>
      </c>
    </row>
    <row r="92" spans="1:4" x14ac:dyDescent="0.25">
      <c r="A92">
        <v>2033</v>
      </c>
      <c r="B92" t="s">
        <v>16</v>
      </c>
      <c r="C92" s="10">
        <v>102.597475858541</v>
      </c>
      <c r="D92" t="s">
        <v>36</v>
      </c>
    </row>
    <row r="93" spans="1:4" x14ac:dyDescent="0.25">
      <c r="A93">
        <v>2033</v>
      </c>
      <c r="B93" t="s">
        <v>17</v>
      </c>
      <c r="C93" s="10">
        <v>166.120234992641</v>
      </c>
      <c r="D93" t="s">
        <v>36</v>
      </c>
    </row>
    <row r="94" spans="1:4" x14ac:dyDescent="0.25">
      <c r="A94">
        <v>2034</v>
      </c>
      <c r="B94" t="s">
        <v>9</v>
      </c>
      <c r="C94" s="10">
        <v>80.548194685840699</v>
      </c>
      <c r="D94" t="s">
        <v>36</v>
      </c>
    </row>
    <row r="95" spans="1:4" x14ac:dyDescent="0.25">
      <c r="A95">
        <v>2034</v>
      </c>
      <c r="B95" t="s">
        <v>16</v>
      </c>
      <c r="C95" s="10">
        <v>92.495184780821802</v>
      </c>
      <c r="D95" t="s">
        <v>36</v>
      </c>
    </row>
    <row r="96" spans="1:4" x14ac:dyDescent="0.25">
      <c r="A96">
        <v>2034</v>
      </c>
      <c r="B96" t="s">
        <v>17</v>
      </c>
      <c r="C96" s="10">
        <v>160.09813065531</v>
      </c>
      <c r="D96" t="s">
        <v>36</v>
      </c>
    </row>
    <row r="97" spans="1:4" x14ac:dyDescent="0.25">
      <c r="A97">
        <v>2035</v>
      </c>
      <c r="B97" t="s">
        <v>9</v>
      </c>
      <c r="C97" s="10">
        <v>70.824850119096695</v>
      </c>
      <c r="D97" t="s">
        <v>36</v>
      </c>
    </row>
    <row r="98" spans="1:4" x14ac:dyDescent="0.25">
      <c r="A98">
        <v>2035</v>
      </c>
      <c r="B98" t="s">
        <v>16</v>
      </c>
      <c r="C98" s="10">
        <v>83.637030437135905</v>
      </c>
      <c r="D98" t="s">
        <v>36</v>
      </c>
    </row>
    <row r="99" spans="1:4" x14ac:dyDescent="0.25">
      <c r="A99">
        <v>2035</v>
      </c>
      <c r="B99" t="s">
        <v>17</v>
      </c>
      <c r="C99" s="10">
        <v>159.32448988760899</v>
      </c>
      <c r="D99" t="s">
        <v>36</v>
      </c>
    </row>
    <row r="100" spans="1:4" x14ac:dyDescent="0.25">
      <c r="A100">
        <v>2036</v>
      </c>
      <c r="B100" t="s">
        <v>9</v>
      </c>
      <c r="C100" s="10">
        <v>62.174816977723999</v>
      </c>
      <c r="D100" t="s">
        <v>36</v>
      </c>
    </row>
    <row r="101" spans="1:4" x14ac:dyDescent="0.25">
      <c r="A101">
        <v>2036</v>
      </c>
      <c r="B101" t="s">
        <v>16</v>
      </c>
      <c r="C101" s="10">
        <v>74.633496827738497</v>
      </c>
      <c r="D101" t="s">
        <v>36</v>
      </c>
    </row>
    <row r="102" spans="1:4" x14ac:dyDescent="0.25">
      <c r="A102">
        <v>2036</v>
      </c>
      <c r="B102" t="s">
        <v>17</v>
      </c>
      <c r="C102" s="10">
        <v>158.03823706946301</v>
      </c>
      <c r="D102" t="s">
        <v>36</v>
      </c>
    </row>
    <row r="103" spans="1:4" x14ac:dyDescent="0.25">
      <c r="A103">
        <v>2037</v>
      </c>
      <c r="B103" t="s">
        <v>9</v>
      </c>
      <c r="C103" s="10">
        <v>53.966104462614098</v>
      </c>
      <c r="D103" t="s">
        <v>36</v>
      </c>
    </row>
    <row r="104" spans="1:4" x14ac:dyDescent="0.25">
      <c r="A104">
        <v>2037</v>
      </c>
      <c r="B104" t="s">
        <v>16</v>
      </c>
      <c r="C104" s="10">
        <v>65.507667348824697</v>
      </c>
      <c r="D104" t="s">
        <v>36</v>
      </c>
    </row>
    <row r="105" spans="1:4" x14ac:dyDescent="0.25">
      <c r="A105">
        <v>2037</v>
      </c>
      <c r="B105" t="s">
        <v>17</v>
      </c>
      <c r="C105" s="10">
        <v>156.790216687845</v>
      </c>
      <c r="D105" t="s">
        <v>36</v>
      </c>
    </row>
    <row r="106" spans="1:4" x14ac:dyDescent="0.25">
      <c r="A106">
        <v>2038</v>
      </c>
      <c r="B106" t="s">
        <v>9</v>
      </c>
      <c r="C106" s="10">
        <v>48.340059698728801</v>
      </c>
      <c r="D106" t="s">
        <v>36</v>
      </c>
    </row>
    <row r="107" spans="1:4" x14ac:dyDescent="0.25">
      <c r="A107">
        <v>2038</v>
      </c>
      <c r="B107" t="s">
        <v>16</v>
      </c>
      <c r="C107" s="10">
        <v>58.873069535947401</v>
      </c>
      <c r="D107" t="s">
        <v>36</v>
      </c>
    </row>
    <row r="108" spans="1:4" x14ac:dyDescent="0.25">
      <c r="A108">
        <v>2038</v>
      </c>
      <c r="B108" t="s">
        <v>17</v>
      </c>
      <c r="C108" s="10">
        <v>155.78337159174501</v>
      </c>
      <c r="D108" t="s">
        <v>36</v>
      </c>
    </row>
    <row r="109" spans="1:4" x14ac:dyDescent="0.25">
      <c r="A109">
        <v>2039</v>
      </c>
      <c r="B109" t="s">
        <v>9</v>
      </c>
      <c r="C109" s="10">
        <v>44.975569221175299</v>
      </c>
      <c r="D109" t="s">
        <v>36</v>
      </c>
    </row>
    <row r="110" spans="1:4" x14ac:dyDescent="0.25">
      <c r="A110">
        <v>2039</v>
      </c>
      <c r="B110" t="s">
        <v>16</v>
      </c>
      <c r="C110" s="10">
        <v>55.536665725539798</v>
      </c>
      <c r="D110" t="s">
        <v>36</v>
      </c>
    </row>
    <row r="111" spans="1:4" x14ac:dyDescent="0.25">
      <c r="A111">
        <v>2039</v>
      </c>
      <c r="B111" t="s">
        <v>17</v>
      </c>
      <c r="C111" s="10">
        <v>155.22552075931199</v>
      </c>
      <c r="D111" t="s">
        <v>36</v>
      </c>
    </row>
    <row r="112" spans="1:4" x14ac:dyDescent="0.25">
      <c r="A112">
        <v>2040</v>
      </c>
      <c r="B112" t="s">
        <v>9</v>
      </c>
      <c r="C112" s="10">
        <v>41.279736972152499</v>
      </c>
      <c r="D112" t="s">
        <v>36</v>
      </c>
    </row>
    <row r="113" spans="1:4" x14ac:dyDescent="0.25">
      <c r="A113">
        <v>2040</v>
      </c>
      <c r="B113" t="s">
        <v>16</v>
      </c>
      <c r="C113" s="10">
        <v>52.028036025687101</v>
      </c>
      <c r="D113" t="s">
        <v>36</v>
      </c>
    </row>
    <row r="114" spans="1:4" x14ac:dyDescent="0.25">
      <c r="A114">
        <v>2040</v>
      </c>
      <c r="B114" t="s">
        <v>17</v>
      </c>
      <c r="C114" s="10">
        <v>154.80977303404299</v>
      </c>
      <c r="D114" t="s">
        <v>36</v>
      </c>
    </row>
    <row r="115" spans="1:4" x14ac:dyDescent="0.25">
      <c r="A115">
        <v>2041</v>
      </c>
      <c r="B115" t="s">
        <v>9</v>
      </c>
      <c r="C115" s="10">
        <v>37.136396333909403</v>
      </c>
      <c r="D115" t="s">
        <v>36</v>
      </c>
    </row>
    <row r="116" spans="1:4" x14ac:dyDescent="0.25">
      <c r="A116">
        <v>2041</v>
      </c>
      <c r="B116" t="s">
        <v>16</v>
      </c>
      <c r="C116" s="10">
        <v>47.8105656798243</v>
      </c>
      <c r="D116" t="s">
        <v>36</v>
      </c>
    </row>
    <row r="117" spans="1:4" x14ac:dyDescent="0.25">
      <c r="A117">
        <v>2041</v>
      </c>
      <c r="B117" t="s">
        <v>17</v>
      </c>
      <c r="C117" s="10">
        <v>154.139516024432</v>
      </c>
      <c r="D117" t="s">
        <v>36</v>
      </c>
    </row>
    <row r="118" spans="1:4" x14ac:dyDescent="0.25">
      <c r="A118">
        <v>2042</v>
      </c>
      <c r="B118" t="s">
        <v>9</v>
      </c>
      <c r="C118" s="10">
        <v>34.5369301861979</v>
      </c>
      <c r="D118" t="s">
        <v>36</v>
      </c>
    </row>
    <row r="119" spans="1:4" x14ac:dyDescent="0.25">
      <c r="A119">
        <v>2042</v>
      </c>
      <c r="B119" t="s">
        <v>16</v>
      </c>
      <c r="C119" s="10">
        <v>45.291771791047502</v>
      </c>
      <c r="D119" t="s">
        <v>36</v>
      </c>
    </row>
    <row r="120" spans="1:4" x14ac:dyDescent="0.25">
      <c r="A120">
        <v>2042</v>
      </c>
      <c r="B120" t="s">
        <v>17</v>
      </c>
      <c r="C120" s="10">
        <v>153.349352318592</v>
      </c>
      <c r="D120" t="s">
        <v>36</v>
      </c>
    </row>
    <row r="121" spans="1:4" x14ac:dyDescent="0.25">
      <c r="A121">
        <v>2043</v>
      </c>
      <c r="B121" t="s">
        <v>9</v>
      </c>
      <c r="C121" s="10">
        <v>32.130853741498001</v>
      </c>
      <c r="D121" t="s">
        <v>36</v>
      </c>
    </row>
    <row r="122" spans="1:4" x14ac:dyDescent="0.25">
      <c r="A122">
        <v>2043</v>
      </c>
      <c r="B122" t="s">
        <v>16</v>
      </c>
      <c r="C122" s="10">
        <v>43.355308387213803</v>
      </c>
      <c r="D122" t="s">
        <v>36</v>
      </c>
    </row>
    <row r="123" spans="1:4" x14ac:dyDescent="0.25">
      <c r="A123">
        <v>2043</v>
      </c>
      <c r="B123" t="s">
        <v>17</v>
      </c>
      <c r="C123" s="10">
        <v>152.22904405934099</v>
      </c>
      <c r="D123" t="s">
        <v>36</v>
      </c>
    </row>
    <row r="124" spans="1:4" x14ac:dyDescent="0.25">
      <c r="A124">
        <v>2044</v>
      </c>
      <c r="B124" t="s">
        <v>9</v>
      </c>
      <c r="C124" s="10">
        <v>29.991838597693299</v>
      </c>
      <c r="D124" t="s">
        <v>36</v>
      </c>
    </row>
    <row r="125" spans="1:4" x14ac:dyDescent="0.25">
      <c r="A125">
        <v>2044</v>
      </c>
      <c r="B125" t="s">
        <v>16</v>
      </c>
      <c r="C125" s="10">
        <v>41.339811752893297</v>
      </c>
      <c r="D125" t="s">
        <v>36</v>
      </c>
    </row>
    <row r="126" spans="1:4" x14ac:dyDescent="0.25">
      <c r="A126">
        <v>2044</v>
      </c>
      <c r="B126" t="s">
        <v>17</v>
      </c>
      <c r="C126" s="10">
        <v>151.52515688647401</v>
      </c>
      <c r="D126" t="s">
        <v>36</v>
      </c>
    </row>
    <row r="127" spans="1:4" x14ac:dyDescent="0.25">
      <c r="A127">
        <v>2045</v>
      </c>
      <c r="B127" t="s">
        <v>9</v>
      </c>
      <c r="C127" s="10">
        <v>26.986494265872999</v>
      </c>
      <c r="D127" t="s">
        <v>36</v>
      </c>
    </row>
    <row r="128" spans="1:4" x14ac:dyDescent="0.25">
      <c r="A128">
        <v>2045</v>
      </c>
      <c r="B128" t="s">
        <v>16</v>
      </c>
      <c r="C128" s="10">
        <v>39.480399199584703</v>
      </c>
      <c r="D128" t="s">
        <v>36</v>
      </c>
    </row>
    <row r="129" spans="1:4" x14ac:dyDescent="0.25">
      <c r="A129">
        <v>2045</v>
      </c>
      <c r="B129" t="s">
        <v>17</v>
      </c>
      <c r="C129" s="10">
        <v>150.58680606483</v>
      </c>
      <c r="D129" t="s">
        <v>36</v>
      </c>
    </row>
    <row r="130" spans="1:4" x14ac:dyDescent="0.25">
      <c r="A130">
        <v>2046</v>
      </c>
      <c r="B130" t="s">
        <v>9</v>
      </c>
      <c r="C130" s="10">
        <v>23.706472126789102</v>
      </c>
      <c r="D130" t="s">
        <v>36</v>
      </c>
    </row>
    <row r="131" spans="1:4" x14ac:dyDescent="0.25">
      <c r="A131">
        <v>2046</v>
      </c>
      <c r="B131" t="s">
        <v>16</v>
      </c>
      <c r="C131" s="10">
        <v>37.833727088673797</v>
      </c>
      <c r="D131" t="s">
        <v>36</v>
      </c>
    </row>
    <row r="132" spans="1:4" x14ac:dyDescent="0.25">
      <c r="A132">
        <v>2046</v>
      </c>
      <c r="B132" t="s">
        <v>17</v>
      </c>
      <c r="C132" s="10">
        <v>150.07171208168299</v>
      </c>
      <c r="D132" t="s">
        <v>36</v>
      </c>
    </row>
    <row r="133" spans="1:4" x14ac:dyDescent="0.25">
      <c r="A133">
        <v>2047</v>
      </c>
      <c r="B133" t="s">
        <v>9</v>
      </c>
      <c r="C133" s="10">
        <v>21.986208277833502</v>
      </c>
      <c r="D133" t="s">
        <v>36</v>
      </c>
    </row>
    <row r="134" spans="1:4" x14ac:dyDescent="0.25">
      <c r="A134">
        <v>2047</v>
      </c>
      <c r="B134" t="s">
        <v>16</v>
      </c>
      <c r="C134" s="10">
        <v>36.281215663606098</v>
      </c>
      <c r="D134" t="s">
        <v>36</v>
      </c>
    </row>
    <row r="135" spans="1:4" x14ac:dyDescent="0.25">
      <c r="A135">
        <v>2047</v>
      </c>
      <c r="B135" t="s">
        <v>17</v>
      </c>
      <c r="C135" s="10">
        <v>149.62424854738401</v>
      </c>
      <c r="D135" t="s">
        <v>36</v>
      </c>
    </row>
    <row r="136" spans="1:4" x14ac:dyDescent="0.25">
      <c r="A136">
        <v>2048</v>
      </c>
      <c r="B136" t="s">
        <v>9</v>
      </c>
      <c r="C136" s="10">
        <v>20.350390711349199</v>
      </c>
      <c r="D136" t="s">
        <v>36</v>
      </c>
    </row>
    <row r="137" spans="1:4" x14ac:dyDescent="0.25">
      <c r="A137">
        <v>2048</v>
      </c>
      <c r="B137" t="s">
        <v>16</v>
      </c>
      <c r="C137" s="10">
        <v>34.744637569661101</v>
      </c>
      <c r="D137" t="s">
        <v>36</v>
      </c>
    </row>
    <row r="138" spans="1:4" x14ac:dyDescent="0.25">
      <c r="A138">
        <v>2048</v>
      </c>
      <c r="B138" t="s">
        <v>17</v>
      </c>
      <c r="C138" s="10">
        <v>149.26452139361601</v>
      </c>
      <c r="D138" t="s">
        <v>36</v>
      </c>
    </row>
    <row r="139" spans="1:4" x14ac:dyDescent="0.25">
      <c r="A139">
        <v>2049</v>
      </c>
      <c r="B139" t="s">
        <v>9</v>
      </c>
      <c r="C139" s="10">
        <v>18.8544212754454</v>
      </c>
      <c r="D139" t="s">
        <v>36</v>
      </c>
    </row>
    <row r="140" spans="1:4" x14ac:dyDescent="0.25">
      <c r="A140">
        <v>2049</v>
      </c>
      <c r="B140" t="s">
        <v>16</v>
      </c>
      <c r="C140" s="10">
        <v>33.282648183253997</v>
      </c>
      <c r="D140" t="s">
        <v>36</v>
      </c>
    </row>
    <row r="141" spans="1:4" x14ac:dyDescent="0.25">
      <c r="A141">
        <v>2049</v>
      </c>
      <c r="B141" t="s">
        <v>17</v>
      </c>
      <c r="C141" s="10">
        <v>149.13984463630101</v>
      </c>
      <c r="D141" t="s">
        <v>36</v>
      </c>
    </row>
    <row r="142" spans="1:4" x14ac:dyDescent="0.25">
      <c r="A142">
        <v>2050</v>
      </c>
      <c r="B142" t="s">
        <v>9</v>
      </c>
      <c r="C142" s="10">
        <v>17.355222215864099</v>
      </c>
      <c r="D142" t="s">
        <v>36</v>
      </c>
    </row>
    <row r="143" spans="1:4" x14ac:dyDescent="0.25">
      <c r="A143">
        <v>2050</v>
      </c>
      <c r="B143" t="s">
        <v>16</v>
      </c>
      <c r="C143" s="10">
        <v>31.862100772342199</v>
      </c>
      <c r="D143" t="s">
        <v>36</v>
      </c>
    </row>
    <row r="144" spans="1:4" x14ac:dyDescent="0.25">
      <c r="A144">
        <v>2050</v>
      </c>
      <c r="B144" t="s">
        <v>17</v>
      </c>
      <c r="C144" s="10">
        <v>148.82711989815701</v>
      </c>
      <c r="D144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30"/>
  <sheetViews>
    <sheetView workbookViewId="0"/>
  </sheetViews>
  <sheetFormatPr defaultColWidth="11.5703125" defaultRowHeight="15" x14ac:dyDescent="0.25"/>
  <sheetData>
    <row r="1" spans="1:4" x14ac:dyDescent="0.25">
      <c r="A1" s="15" t="s">
        <v>221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44</v>
      </c>
      <c r="C6" s="3" t="s">
        <v>7</v>
      </c>
      <c r="D6" s="3" t="s">
        <v>8</v>
      </c>
    </row>
    <row r="7" spans="1:4" x14ac:dyDescent="0.25">
      <c r="A7">
        <v>2025</v>
      </c>
      <c r="B7" t="s">
        <v>22</v>
      </c>
      <c r="C7" s="10">
        <v>0</v>
      </c>
      <c r="D7" t="s">
        <v>36</v>
      </c>
    </row>
    <row r="8" spans="1:4" x14ac:dyDescent="0.25">
      <c r="A8">
        <v>2025</v>
      </c>
      <c r="B8" t="s">
        <v>23</v>
      </c>
      <c r="C8" s="10">
        <v>0.46358250000000001</v>
      </c>
      <c r="D8" t="s">
        <v>36</v>
      </c>
    </row>
    <row r="9" spans="1:4" x14ac:dyDescent="0.25">
      <c r="A9">
        <v>2025</v>
      </c>
      <c r="B9" t="s">
        <v>20</v>
      </c>
      <c r="C9" s="10">
        <v>1.5833333333333299E-5</v>
      </c>
      <c r="D9" t="s">
        <v>36</v>
      </c>
    </row>
    <row r="10" spans="1:4" x14ac:dyDescent="0.25">
      <c r="A10">
        <v>2025</v>
      </c>
      <c r="B10" t="s">
        <v>24</v>
      </c>
      <c r="C10" s="10">
        <v>1.8743333333333299E-2</v>
      </c>
      <c r="D10" t="s">
        <v>36</v>
      </c>
    </row>
    <row r="11" spans="1:4" x14ac:dyDescent="0.25">
      <c r="A11">
        <v>2030</v>
      </c>
      <c r="B11" t="s">
        <v>22</v>
      </c>
      <c r="C11" s="10">
        <v>1.2500000000000001E-5</v>
      </c>
      <c r="D11" t="s">
        <v>36</v>
      </c>
    </row>
    <row r="12" spans="1:4" x14ac:dyDescent="0.25">
      <c r="A12">
        <v>2030</v>
      </c>
      <c r="B12" t="s">
        <v>23</v>
      </c>
      <c r="C12" s="10">
        <v>0.81711666666666705</v>
      </c>
      <c r="D12" t="s">
        <v>36</v>
      </c>
    </row>
    <row r="13" spans="1:4" x14ac:dyDescent="0.25">
      <c r="A13">
        <v>2030</v>
      </c>
      <c r="B13" t="s">
        <v>20</v>
      </c>
      <c r="C13" s="10">
        <v>2.2500000000000001E-5</v>
      </c>
      <c r="D13" t="s">
        <v>36</v>
      </c>
    </row>
    <row r="14" spans="1:4" x14ac:dyDescent="0.25">
      <c r="A14">
        <v>2030</v>
      </c>
      <c r="B14" t="s">
        <v>24</v>
      </c>
      <c r="C14" s="10">
        <v>0.425425833333333</v>
      </c>
      <c r="D14" t="s">
        <v>36</v>
      </c>
    </row>
    <row r="15" spans="1:4" x14ac:dyDescent="0.25">
      <c r="A15">
        <v>2035</v>
      </c>
      <c r="B15" t="s">
        <v>22</v>
      </c>
      <c r="C15" s="10">
        <v>3.7750000000000001E-4</v>
      </c>
      <c r="D15" t="s">
        <v>36</v>
      </c>
    </row>
    <row r="16" spans="1:4" x14ac:dyDescent="0.25">
      <c r="A16">
        <v>2035</v>
      </c>
      <c r="B16" t="s">
        <v>23</v>
      </c>
      <c r="C16" s="10">
        <v>1.5645125</v>
      </c>
      <c r="D16" t="s">
        <v>36</v>
      </c>
    </row>
    <row r="17" spans="1:4" x14ac:dyDescent="0.25">
      <c r="A17">
        <v>2035</v>
      </c>
      <c r="B17" t="s">
        <v>20</v>
      </c>
      <c r="C17" s="10">
        <v>1.9000000000000001E-4</v>
      </c>
      <c r="D17" t="s">
        <v>36</v>
      </c>
    </row>
    <row r="18" spans="1:4" x14ac:dyDescent="0.25">
      <c r="A18">
        <v>2035</v>
      </c>
      <c r="B18" t="s">
        <v>24</v>
      </c>
      <c r="C18" s="10">
        <v>1.46106333333333</v>
      </c>
      <c r="D18" t="s">
        <v>36</v>
      </c>
    </row>
    <row r="19" spans="1:4" x14ac:dyDescent="0.25">
      <c r="A19">
        <v>2040</v>
      </c>
      <c r="B19" t="s">
        <v>22</v>
      </c>
      <c r="C19" s="10">
        <v>2.25983333333333E-2</v>
      </c>
      <c r="D19" t="s">
        <v>36</v>
      </c>
    </row>
    <row r="20" spans="1:4" x14ac:dyDescent="0.25">
      <c r="A20">
        <v>2040</v>
      </c>
      <c r="B20" t="s">
        <v>23</v>
      </c>
      <c r="C20" s="10">
        <v>1.92688833333333</v>
      </c>
      <c r="D20" t="s">
        <v>36</v>
      </c>
    </row>
    <row r="21" spans="1:4" x14ac:dyDescent="0.25">
      <c r="A21">
        <v>2040</v>
      </c>
      <c r="B21" t="s">
        <v>20</v>
      </c>
      <c r="C21" s="10">
        <v>4.4710833333333297E-2</v>
      </c>
      <c r="D21" t="s">
        <v>36</v>
      </c>
    </row>
    <row r="22" spans="1:4" x14ac:dyDescent="0.25">
      <c r="A22">
        <v>2040</v>
      </c>
      <c r="B22" t="s">
        <v>24</v>
      </c>
      <c r="C22" s="10">
        <v>2.9158408333333301</v>
      </c>
      <c r="D22" t="s">
        <v>36</v>
      </c>
    </row>
    <row r="23" spans="1:4" x14ac:dyDescent="0.25">
      <c r="A23">
        <v>2045</v>
      </c>
      <c r="B23" t="s">
        <v>22</v>
      </c>
      <c r="C23" s="10">
        <v>9.4708333333333297E-2</v>
      </c>
      <c r="D23" t="s">
        <v>36</v>
      </c>
    </row>
    <row r="24" spans="1:4" x14ac:dyDescent="0.25">
      <c r="A24">
        <v>2045</v>
      </c>
      <c r="B24" t="s">
        <v>23</v>
      </c>
      <c r="C24" s="10">
        <v>2.3111441666666699</v>
      </c>
      <c r="D24" t="s">
        <v>36</v>
      </c>
    </row>
    <row r="25" spans="1:4" x14ac:dyDescent="0.25">
      <c r="A25">
        <v>2045</v>
      </c>
      <c r="B25" t="s">
        <v>20</v>
      </c>
      <c r="C25" s="10">
        <v>0.14474166666666699</v>
      </c>
      <c r="D25" t="s">
        <v>36</v>
      </c>
    </row>
    <row r="26" spans="1:4" x14ac:dyDescent="0.25">
      <c r="A26">
        <v>2045</v>
      </c>
      <c r="B26" t="s">
        <v>24</v>
      </c>
      <c r="C26" s="10">
        <v>4.4847675000000002</v>
      </c>
      <c r="D26" t="s">
        <v>36</v>
      </c>
    </row>
    <row r="27" spans="1:4" x14ac:dyDescent="0.25">
      <c r="A27">
        <v>2050</v>
      </c>
      <c r="B27" t="s">
        <v>22</v>
      </c>
      <c r="C27" s="10">
        <v>0.2299725</v>
      </c>
      <c r="D27" t="s">
        <v>36</v>
      </c>
    </row>
    <row r="28" spans="1:4" x14ac:dyDescent="0.25">
      <c r="A28">
        <v>2050</v>
      </c>
      <c r="B28" t="s">
        <v>23</v>
      </c>
      <c r="C28" s="10">
        <v>2.4431349999999998</v>
      </c>
      <c r="D28" t="s">
        <v>36</v>
      </c>
    </row>
    <row r="29" spans="1:4" x14ac:dyDescent="0.25">
      <c r="A29">
        <v>2050</v>
      </c>
      <c r="B29" t="s">
        <v>20</v>
      </c>
      <c r="C29" s="10">
        <v>0.203659166666667</v>
      </c>
      <c r="D29" t="s">
        <v>36</v>
      </c>
    </row>
    <row r="30" spans="1:4" x14ac:dyDescent="0.25">
      <c r="A30">
        <v>2050</v>
      </c>
      <c r="B30" t="s">
        <v>24</v>
      </c>
      <c r="C30" s="10">
        <v>5.6978633333333297</v>
      </c>
      <c r="D30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21"/>
  <sheetViews>
    <sheetView workbookViewId="0"/>
  </sheetViews>
  <sheetFormatPr defaultColWidth="11.5703125" defaultRowHeight="15" x14ac:dyDescent="0.25"/>
  <sheetData>
    <row r="1" spans="1:4" x14ac:dyDescent="0.25">
      <c r="A1" s="15" t="s">
        <v>222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</v>
      </c>
      <c r="B6" s="3" t="s">
        <v>44</v>
      </c>
      <c r="C6" s="3" t="s">
        <v>7</v>
      </c>
      <c r="D6" s="3" t="s">
        <v>8</v>
      </c>
    </row>
    <row r="7" spans="1:4" x14ac:dyDescent="0.25">
      <c r="A7" t="s">
        <v>9</v>
      </c>
      <c r="B7" t="s">
        <v>223</v>
      </c>
      <c r="C7" s="10">
        <v>5</v>
      </c>
      <c r="D7" t="s">
        <v>36</v>
      </c>
    </row>
    <row r="8" spans="1:4" x14ac:dyDescent="0.25">
      <c r="A8" t="s">
        <v>224</v>
      </c>
      <c r="B8" t="s">
        <v>223</v>
      </c>
      <c r="C8" s="10">
        <v>8</v>
      </c>
      <c r="D8" t="s">
        <v>36</v>
      </c>
    </row>
    <row r="9" spans="1:4" x14ac:dyDescent="0.25">
      <c r="A9" t="s">
        <v>225</v>
      </c>
      <c r="B9" t="s">
        <v>223</v>
      </c>
      <c r="C9" s="10">
        <v>2.5</v>
      </c>
      <c r="D9" t="s">
        <v>36</v>
      </c>
    </row>
    <row r="10" spans="1:4" x14ac:dyDescent="0.25">
      <c r="A10" t="s">
        <v>9</v>
      </c>
      <c r="B10" t="s">
        <v>226</v>
      </c>
      <c r="C10" s="10">
        <v>8.6</v>
      </c>
      <c r="D10" t="s">
        <v>36</v>
      </c>
    </row>
    <row r="11" spans="1:4" x14ac:dyDescent="0.25">
      <c r="A11" t="s">
        <v>224</v>
      </c>
      <c r="B11" t="s">
        <v>226</v>
      </c>
      <c r="C11" s="10">
        <v>13</v>
      </c>
      <c r="D11" t="s">
        <v>36</v>
      </c>
    </row>
    <row r="12" spans="1:4" x14ac:dyDescent="0.25">
      <c r="A12" t="s">
        <v>225</v>
      </c>
      <c r="B12" t="s">
        <v>226</v>
      </c>
      <c r="C12" s="10">
        <v>2.6</v>
      </c>
      <c r="D12" t="s">
        <v>36</v>
      </c>
    </row>
    <row r="13" spans="1:4" x14ac:dyDescent="0.25">
      <c r="A13" t="s">
        <v>9</v>
      </c>
      <c r="B13" t="s">
        <v>45</v>
      </c>
      <c r="C13" s="10">
        <v>7.6</v>
      </c>
      <c r="D13" t="s">
        <v>36</v>
      </c>
    </row>
    <row r="14" spans="1:4" x14ac:dyDescent="0.25">
      <c r="A14" t="s">
        <v>9</v>
      </c>
      <c r="B14" t="s">
        <v>29</v>
      </c>
      <c r="C14" s="10">
        <v>1.3959999999999999</v>
      </c>
      <c r="D14" t="s">
        <v>36</v>
      </c>
    </row>
    <row r="15" spans="1:4" x14ac:dyDescent="0.25">
      <c r="A15" t="s">
        <v>9</v>
      </c>
      <c r="B15" t="s">
        <v>27</v>
      </c>
      <c r="C15" s="10">
        <v>4.1100000000000003</v>
      </c>
      <c r="D15" t="s">
        <v>36</v>
      </c>
    </row>
    <row r="16" spans="1:4" x14ac:dyDescent="0.25">
      <c r="A16" t="s">
        <v>224</v>
      </c>
      <c r="B16" t="s">
        <v>45</v>
      </c>
      <c r="C16" s="10">
        <v>12.370968749999999</v>
      </c>
      <c r="D16" t="s">
        <v>36</v>
      </c>
    </row>
    <row r="17" spans="1:4" x14ac:dyDescent="0.25">
      <c r="A17" t="s">
        <v>224</v>
      </c>
      <c r="B17" t="s">
        <v>29</v>
      </c>
      <c r="C17" s="10">
        <v>2.563906625</v>
      </c>
      <c r="D17" t="s">
        <v>36</v>
      </c>
    </row>
    <row r="18" spans="1:4" x14ac:dyDescent="0.25">
      <c r="A18" t="s">
        <v>224</v>
      </c>
      <c r="B18" t="s">
        <v>27</v>
      </c>
      <c r="C18" s="10">
        <v>6.2024278749999997</v>
      </c>
      <c r="D18" t="s">
        <v>36</v>
      </c>
    </row>
    <row r="19" spans="1:4" x14ac:dyDescent="0.25">
      <c r="A19" t="s">
        <v>225</v>
      </c>
      <c r="B19" t="s">
        <v>45</v>
      </c>
      <c r="C19" s="10">
        <v>2.7040510000000002</v>
      </c>
      <c r="D19" t="s">
        <v>36</v>
      </c>
    </row>
    <row r="20" spans="1:4" x14ac:dyDescent="0.25">
      <c r="A20" t="s">
        <v>225</v>
      </c>
      <c r="B20" t="s">
        <v>29</v>
      </c>
      <c r="C20" s="10">
        <v>0.62996412499999999</v>
      </c>
      <c r="D20" t="s">
        <v>36</v>
      </c>
    </row>
    <row r="21" spans="1:4" x14ac:dyDescent="0.25">
      <c r="A21" t="s">
        <v>225</v>
      </c>
      <c r="B21" t="s">
        <v>27</v>
      </c>
      <c r="C21" s="10">
        <v>1.866316375</v>
      </c>
      <c r="D21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18"/>
  <sheetViews>
    <sheetView workbookViewId="0"/>
  </sheetViews>
  <sheetFormatPr defaultColWidth="11.5703125" defaultRowHeight="15" x14ac:dyDescent="0.25"/>
  <sheetData>
    <row r="1" spans="1:4" x14ac:dyDescent="0.25">
      <c r="A1" s="15" t="s">
        <v>227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5</v>
      </c>
      <c r="B6" s="3" t="s">
        <v>4</v>
      </c>
      <c r="C6" s="3" t="s">
        <v>7</v>
      </c>
      <c r="D6" s="3" t="s">
        <v>8</v>
      </c>
    </row>
    <row r="7" spans="1:4" x14ac:dyDescent="0.25">
      <c r="A7" t="s">
        <v>10</v>
      </c>
      <c r="B7" t="s">
        <v>9</v>
      </c>
      <c r="C7" s="10">
        <v>3560.6151</v>
      </c>
      <c r="D7" t="s">
        <v>36</v>
      </c>
    </row>
    <row r="8" spans="1:4" x14ac:dyDescent="0.25">
      <c r="A8" t="s">
        <v>10</v>
      </c>
      <c r="B8" t="s">
        <v>224</v>
      </c>
      <c r="C8" s="10">
        <v>3259.1039999999998</v>
      </c>
      <c r="D8" t="s">
        <v>36</v>
      </c>
    </row>
    <row r="9" spans="1:4" x14ac:dyDescent="0.25">
      <c r="A9" t="s">
        <v>10</v>
      </c>
      <c r="B9" t="s">
        <v>225</v>
      </c>
      <c r="C9" s="10">
        <v>3770.8872999999999</v>
      </c>
      <c r="D9" t="s">
        <v>36</v>
      </c>
    </row>
    <row r="10" spans="1:4" x14ac:dyDescent="0.25">
      <c r="A10" t="s">
        <v>13</v>
      </c>
      <c r="B10" t="s">
        <v>9</v>
      </c>
      <c r="C10" s="10">
        <v>1029.4114999999999</v>
      </c>
      <c r="D10" t="s">
        <v>36</v>
      </c>
    </row>
    <row r="11" spans="1:4" x14ac:dyDescent="0.25">
      <c r="A11" t="s">
        <v>13</v>
      </c>
      <c r="B11" t="s">
        <v>224</v>
      </c>
      <c r="C11" s="10">
        <v>1563.2358999999999</v>
      </c>
      <c r="D11" t="s">
        <v>36</v>
      </c>
    </row>
    <row r="12" spans="1:4" x14ac:dyDescent="0.25">
      <c r="A12" t="s">
        <v>13</v>
      </c>
      <c r="B12" t="s">
        <v>225</v>
      </c>
      <c r="C12" s="10">
        <v>305.37950000000001</v>
      </c>
      <c r="D12" t="s">
        <v>36</v>
      </c>
    </row>
    <row r="13" spans="1:4" x14ac:dyDescent="0.25">
      <c r="A13" t="s">
        <v>12</v>
      </c>
      <c r="B13" t="s">
        <v>9</v>
      </c>
      <c r="C13" s="10">
        <v>1107.0160000000001</v>
      </c>
      <c r="D13" t="s">
        <v>36</v>
      </c>
    </row>
    <row r="14" spans="1:4" x14ac:dyDescent="0.25">
      <c r="A14" t="s">
        <v>12</v>
      </c>
      <c r="B14" t="s">
        <v>224</v>
      </c>
      <c r="C14" s="10">
        <v>983.45939999999996</v>
      </c>
      <c r="D14" t="s">
        <v>36</v>
      </c>
    </row>
    <row r="15" spans="1:4" x14ac:dyDescent="0.25">
      <c r="A15" t="s">
        <v>12</v>
      </c>
      <c r="B15" t="s">
        <v>225</v>
      </c>
      <c r="C15" s="10">
        <v>1313.5159000000001</v>
      </c>
      <c r="D15" t="s">
        <v>36</v>
      </c>
    </row>
    <row r="16" spans="1:4" x14ac:dyDescent="0.25">
      <c r="A16" t="s">
        <v>26</v>
      </c>
      <c r="B16" t="s">
        <v>9</v>
      </c>
      <c r="C16" s="10">
        <v>2766.5273999999999</v>
      </c>
      <c r="D16" t="s">
        <v>36</v>
      </c>
    </row>
    <row r="17" spans="1:4" x14ac:dyDescent="0.25">
      <c r="A17" t="s">
        <v>26</v>
      </c>
      <c r="B17" t="s">
        <v>224</v>
      </c>
      <c r="C17" s="10">
        <v>2727.8797</v>
      </c>
      <c r="D17" t="s">
        <v>36</v>
      </c>
    </row>
    <row r="18" spans="1:4" x14ac:dyDescent="0.25">
      <c r="A18" t="s">
        <v>26</v>
      </c>
      <c r="B18" t="s">
        <v>225</v>
      </c>
      <c r="C18" s="10">
        <v>2883.9393</v>
      </c>
      <c r="D18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21"/>
  <sheetViews>
    <sheetView workbookViewId="0"/>
  </sheetViews>
  <sheetFormatPr defaultColWidth="11.5703125" defaultRowHeight="15" x14ac:dyDescent="0.25"/>
  <sheetData>
    <row r="1" spans="1:4" x14ac:dyDescent="0.25">
      <c r="A1" s="15" t="s">
        <v>228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44</v>
      </c>
      <c r="C6" s="3" t="s">
        <v>7</v>
      </c>
      <c r="D6" s="3" t="s">
        <v>8</v>
      </c>
    </row>
    <row r="7" spans="1:4" x14ac:dyDescent="0.25">
      <c r="A7">
        <v>2030</v>
      </c>
      <c r="B7" t="s">
        <v>29</v>
      </c>
      <c r="C7" s="10">
        <v>8.2757499999999998E-2</v>
      </c>
      <c r="D7" t="s">
        <v>36</v>
      </c>
    </row>
    <row r="8" spans="1:4" x14ac:dyDescent="0.25">
      <c r="A8">
        <v>2030</v>
      </c>
      <c r="B8" t="s">
        <v>45</v>
      </c>
      <c r="C8" s="10">
        <v>1.0042175</v>
      </c>
      <c r="D8" t="s">
        <v>36</v>
      </c>
    </row>
    <row r="9" spans="1:4" x14ac:dyDescent="0.25">
      <c r="A9">
        <v>2030</v>
      </c>
      <c r="B9" t="s">
        <v>27</v>
      </c>
      <c r="C9" s="10">
        <v>1.11165</v>
      </c>
      <c r="D9" t="s">
        <v>36</v>
      </c>
    </row>
    <row r="10" spans="1:4" x14ac:dyDescent="0.25">
      <c r="A10">
        <v>2035</v>
      </c>
      <c r="B10" t="s">
        <v>29</v>
      </c>
      <c r="C10" s="10">
        <v>0.31362250000000003</v>
      </c>
      <c r="D10" t="s">
        <v>36</v>
      </c>
    </row>
    <row r="11" spans="1:4" x14ac:dyDescent="0.25">
      <c r="A11">
        <v>2035</v>
      </c>
      <c r="B11" t="s">
        <v>45</v>
      </c>
      <c r="C11" s="10">
        <v>2.4416566666666699</v>
      </c>
      <c r="D11" t="s">
        <v>36</v>
      </c>
    </row>
    <row r="12" spans="1:4" x14ac:dyDescent="0.25">
      <c r="A12">
        <v>2035</v>
      </c>
      <c r="B12" t="s">
        <v>27</v>
      </c>
      <c r="C12" s="10">
        <v>2.43955416666667</v>
      </c>
      <c r="D12" t="s">
        <v>36</v>
      </c>
    </row>
    <row r="13" spans="1:4" x14ac:dyDescent="0.25">
      <c r="A13">
        <v>2040</v>
      </c>
      <c r="B13" t="s">
        <v>29</v>
      </c>
      <c r="C13" s="10">
        <v>0.68527000000000005</v>
      </c>
      <c r="D13" t="s">
        <v>36</v>
      </c>
    </row>
    <row r="14" spans="1:4" x14ac:dyDescent="0.25">
      <c r="A14">
        <v>2040</v>
      </c>
      <c r="B14" t="s">
        <v>45</v>
      </c>
      <c r="C14" s="10">
        <v>4.2802183333333303</v>
      </c>
      <c r="D14" t="s">
        <v>36</v>
      </c>
    </row>
    <row r="15" spans="1:4" x14ac:dyDescent="0.25">
      <c r="A15">
        <v>2040</v>
      </c>
      <c r="B15" t="s">
        <v>27</v>
      </c>
      <c r="C15" s="10">
        <v>3.3943516666666702</v>
      </c>
      <c r="D15" t="s">
        <v>36</v>
      </c>
    </row>
    <row r="16" spans="1:4" x14ac:dyDescent="0.25">
      <c r="A16">
        <v>2045</v>
      </c>
      <c r="B16" t="s">
        <v>29</v>
      </c>
      <c r="C16" s="10">
        <v>1.0860316666666701</v>
      </c>
      <c r="D16" t="s">
        <v>36</v>
      </c>
    </row>
    <row r="17" spans="1:4" x14ac:dyDescent="0.25">
      <c r="A17">
        <v>2045</v>
      </c>
      <c r="B17" t="s">
        <v>45</v>
      </c>
      <c r="C17" s="10">
        <v>6.2840416666666696</v>
      </c>
      <c r="D17" t="s">
        <v>36</v>
      </c>
    </row>
    <row r="18" spans="1:4" x14ac:dyDescent="0.25">
      <c r="A18">
        <v>2045</v>
      </c>
      <c r="B18" t="s">
        <v>27</v>
      </c>
      <c r="C18" s="10">
        <v>3.9606866666666698</v>
      </c>
      <c r="D18" t="s">
        <v>36</v>
      </c>
    </row>
    <row r="19" spans="1:4" x14ac:dyDescent="0.25">
      <c r="A19">
        <v>2050</v>
      </c>
      <c r="B19" t="s">
        <v>29</v>
      </c>
      <c r="C19" s="10">
        <v>1.46455</v>
      </c>
      <c r="D19" t="s">
        <v>36</v>
      </c>
    </row>
    <row r="20" spans="1:4" x14ac:dyDescent="0.25">
      <c r="A20">
        <v>2050</v>
      </c>
      <c r="B20" t="s">
        <v>45</v>
      </c>
      <c r="C20" s="10">
        <v>7.9801266666666697</v>
      </c>
      <c r="D20" t="s">
        <v>36</v>
      </c>
    </row>
    <row r="21" spans="1:4" x14ac:dyDescent="0.25">
      <c r="A21">
        <v>2050</v>
      </c>
      <c r="B21" t="s">
        <v>27</v>
      </c>
      <c r="C21" s="10">
        <v>4.2978575000000001</v>
      </c>
      <c r="D21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70"/>
  <sheetViews>
    <sheetView workbookViewId="0"/>
  </sheetViews>
  <sheetFormatPr defaultColWidth="11.5703125" defaultRowHeight="15" x14ac:dyDescent="0.25"/>
  <sheetData>
    <row r="1" spans="1:4" x14ac:dyDescent="0.25">
      <c r="A1" s="15" t="s">
        <v>229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44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230</v>
      </c>
      <c r="B7">
        <v>2010</v>
      </c>
      <c r="C7" s="10">
        <v>701.86753869768495</v>
      </c>
      <c r="D7" t="s">
        <v>36</v>
      </c>
    </row>
    <row r="8" spans="1:4" x14ac:dyDescent="0.25">
      <c r="A8" t="s">
        <v>230</v>
      </c>
      <c r="B8">
        <v>2011</v>
      </c>
      <c r="C8" s="10">
        <v>711.31206454740095</v>
      </c>
      <c r="D8" t="s">
        <v>36</v>
      </c>
    </row>
    <row r="9" spans="1:4" x14ac:dyDescent="0.25">
      <c r="A9" t="s">
        <v>230</v>
      </c>
      <c r="B9">
        <v>2012</v>
      </c>
      <c r="C9" s="10">
        <v>716.36928408698202</v>
      </c>
      <c r="D9" t="s">
        <v>36</v>
      </c>
    </row>
    <row r="10" spans="1:4" x14ac:dyDescent="0.25">
      <c r="A10" t="s">
        <v>230</v>
      </c>
      <c r="B10">
        <v>2013</v>
      </c>
      <c r="C10" s="10">
        <v>723.09630861166704</v>
      </c>
      <c r="D10" t="s">
        <v>36</v>
      </c>
    </row>
    <row r="11" spans="1:4" x14ac:dyDescent="0.25">
      <c r="A11" t="s">
        <v>230</v>
      </c>
      <c r="B11">
        <v>2014</v>
      </c>
      <c r="C11" s="10">
        <v>720.19545823728095</v>
      </c>
      <c r="D11" t="s">
        <v>36</v>
      </c>
    </row>
    <row r="12" spans="1:4" x14ac:dyDescent="0.25">
      <c r="A12" t="s">
        <v>230</v>
      </c>
      <c r="B12">
        <v>2015</v>
      </c>
      <c r="C12" s="10">
        <v>722.91641755762896</v>
      </c>
      <c r="D12" t="s">
        <v>36</v>
      </c>
    </row>
    <row r="13" spans="1:4" x14ac:dyDescent="0.25">
      <c r="A13" t="s">
        <v>230</v>
      </c>
      <c r="B13">
        <v>2016</v>
      </c>
      <c r="C13" s="10">
        <v>704.92577141824597</v>
      </c>
      <c r="D13" t="s">
        <v>36</v>
      </c>
    </row>
    <row r="14" spans="1:4" x14ac:dyDescent="0.25">
      <c r="A14" t="s">
        <v>230</v>
      </c>
      <c r="B14">
        <v>2017</v>
      </c>
      <c r="C14" s="10">
        <v>712.23213923496303</v>
      </c>
      <c r="D14" t="s">
        <v>36</v>
      </c>
    </row>
    <row r="15" spans="1:4" x14ac:dyDescent="0.25">
      <c r="A15" t="s">
        <v>230</v>
      </c>
      <c r="B15">
        <v>2018</v>
      </c>
      <c r="C15" s="10">
        <v>724.61498316495602</v>
      </c>
      <c r="D15" t="s">
        <v>36</v>
      </c>
    </row>
    <row r="16" spans="1:4" x14ac:dyDescent="0.25">
      <c r="A16" t="s">
        <v>230</v>
      </c>
      <c r="B16">
        <v>2019</v>
      </c>
      <c r="C16" s="10">
        <v>723.67930274980802</v>
      </c>
      <c r="D16" t="s">
        <v>36</v>
      </c>
    </row>
    <row r="17" spans="1:4" x14ac:dyDescent="0.25">
      <c r="A17" t="s">
        <v>230</v>
      </c>
      <c r="B17">
        <v>2020</v>
      </c>
      <c r="C17" s="10">
        <v>658.78818230050899</v>
      </c>
      <c r="D17" t="s">
        <v>36</v>
      </c>
    </row>
    <row r="18" spans="1:4" x14ac:dyDescent="0.25">
      <c r="A18" t="s">
        <v>230</v>
      </c>
      <c r="B18">
        <v>2021</v>
      </c>
      <c r="C18" s="10">
        <v>670.42768655717305</v>
      </c>
      <c r="D18" t="s">
        <v>36</v>
      </c>
    </row>
    <row r="19" spans="1:4" x14ac:dyDescent="0.25">
      <c r="A19" t="s">
        <v>230</v>
      </c>
      <c r="B19">
        <v>2022</v>
      </c>
      <c r="C19" s="10">
        <v>688.33081825686099</v>
      </c>
      <c r="D19" t="s">
        <v>36</v>
      </c>
    </row>
    <row r="20" spans="1:4" x14ac:dyDescent="0.25">
      <c r="A20" t="s">
        <v>230</v>
      </c>
      <c r="B20">
        <v>2023</v>
      </c>
      <c r="C20" s="10">
        <v>687.33754261039496</v>
      </c>
      <c r="D20" t="s">
        <v>36</v>
      </c>
    </row>
    <row r="21" spans="1:4" x14ac:dyDescent="0.25">
      <c r="A21" t="s">
        <v>230</v>
      </c>
      <c r="B21">
        <v>2024</v>
      </c>
      <c r="C21" s="10">
        <v>664.91465593381497</v>
      </c>
      <c r="D21" t="s">
        <v>36</v>
      </c>
    </row>
    <row r="22" spans="1:4" x14ac:dyDescent="0.25">
      <c r="A22" t="s">
        <v>230</v>
      </c>
      <c r="B22">
        <v>2025</v>
      </c>
      <c r="C22" s="10">
        <v>640.87858139657305</v>
      </c>
      <c r="D22" t="s">
        <v>36</v>
      </c>
    </row>
    <row r="23" spans="1:4" x14ac:dyDescent="0.25">
      <c r="A23" t="s">
        <v>230</v>
      </c>
      <c r="B23">
        <v>2026</v>
      </c>
      <c r="C23" s="10">
        <v>628.49114202521105</v>
      </c>
      <c r="D23" t="s">
        <v>36</v>
      </c>
    </row>
    <row r="24" spans="1:4" x14ac:dyDescent="0.25">
      <c r="A24" t="s">
        <v>230</v>
      </c>
      <c r="B24">
        <v>2027</v>
      </c>
      <c r="C24" s="10">
        <v>613.41499622123797</v>
      </c>
      <c r="D24" t="s">
        <v>36</v>
      </c>
    </row>
    <row r="25" spans="1:4" x14ac:dyDescent="0.25">
      <c r="A25" t="s">
        <v>230</v>
      </c>
      <c r="B25">
        <v>2028</v>
      </c>
      <c r="C25" s="10">
        <v>592.65691406384099</v>
      </c>
      <c r="D25" t="s">
        <v>36</v>
      </c>
    </row>
    <row r="26" spans="1:4" x14ac:dyDescent="0.25">
      <c r="A26" t="s">
        <v>230</v>
      </c>
      <c r="B26">
        <v>2029</v>
      </c>
      <c r="C26" s="10">
        <v>565.41449653405095</v>
      </c>
      <c r="D26" t="s">
        <v>36</v>
      </c>
    </row>
    <row r="27" spans="1:4" x14ac:dyDescent="0.25">
      <c r="A27" t="s">
        <v>230</v>
      </c>
      <c r="B27">
        <v>2030</v>
      </c>
      <c r="C27" s="10">
        <v>532.38845810270504</v>
      </c>
      <c r="D27" t="s">
        <v>36</v>
      </c>
    </row>
    <row r="28" spans="1:4" x14ac:dyDescent="0.25">
      <c r="A28" t="s">
        <v>230</v>
      </c>
      <c r="B28">
        <v>2031</v>
      </c>
      <c r="C28" s="10">
        <v>499.00315966272302</v>
      </c>
      <c r="D28" t="s">
        <v>36</v>
      </c>
    </row>
    <row r="29" spans="1:4" x14ac:dyDescent="0.25">
      <c r="A29" t="s">
        <v>230</v>
      </c>
      <c r="B29">
        <v>2032</v>
      </c>
      <c r="C29" s="10">
        <v>465.71473173743698</v>
      </c>
      <c r="D29" t="s">
        <v>36</v>
      </c>
    </row>
    <row r="30" spans="1:4" x14ac:dyDescent="0.25">
      <c r="A30" t="s">
        <v>230</v>
      </c>
      <c r="B30">
        <v>2033</v>
      </c>
      <c r="C30" s="10">
        <v>436.618031840063</v>
      </c>
      <c r="D30" t="s">
        <v>36</v>
      </c>
    </row>
    <row r="31" spans="1:4" x14ac:dyDescent="0.25">
      <c r="A31" t="s">
        <v>230</v>
      </c>
      <c r="B31">
        <v>2034</v>
      </c>
      <c r="C31" s="10">
        <v>403.73249460579302</v>
      </c>
      <c r="D31" t="s">
        <v>36</v>
      </c>
    </row>
    <row r="32" spans="1:4" x14ac:dyDescent="0.25">
      <c r="A32" t="s">
        <v>230</v>
      </c>
      <c r="B32">
        <v>2035</v>
      </c>
      <c r="C32" s="10">
        <v>378.14244570968202</v>
      </c>
      <c r="D32" t="s">
        <v>36</v>
      </c>
    </row>
    <row r="33" spans="1:4" x14ac:dyDescent="0.25">
      <c r="A33" t="s">
        <v>230</v>
      </c>
      <c r="B33">
        <v>2036</v>
      </c>
      <c r="C33" s="10">
        <v>353.14842691336997</v>
      </c>
      <c r="D33" t="s">
        <v>36</v>
      </c>
    </row>
    <row r="34" spans="1:4" x14ac:dyDescent="0.25">
      <c r="A34" t="s">
        <v>230</v>
      </c>
      <c r="B34">
        <v>2037</v>
      </c>
      <c r="C34" s="10">
        <v>329.21179694655098</v>
      </c>
      <c r="D34" t="s">
        <v>36</v>
      </c>
    </row>
    <row r="35" spans="1:4" x14ac:dyDescent="0.25">
      <c r="A35" t="s">
        <v>230</v>
      </c>
      <c r="B35">
        <v>2038</v>
      </c>
      <c r="C35" s="10">
        <v>307.774951561828</v>
      </c>
      <c r="D35" t="s">
        <v>36</v>
      </c>
    </row>
    <row r="36" spans="1:4" x14ac:dyDescent="0.25">
      <c r="A36" t="s">
        <v>230</v>
      </c>
      <c r="B36">
        <v>2039</v>
      </c>
      <c r="C36" s="10">
        <v>289.48956474288002</v>
      </c>
      <c r="D36" t="s">
        <v>36</v>
      </c>
    </row>
    <row r="37" spans="1:4" x14ac:dyDescent="0.25">
      <c r="A37" t="s">
        <v>230</v>
      </c>
      <c r="B37">
        <v>2040</v>
      </c>
      <c r="C37" s="10">
        <v>271.709820180885</v>
      </c>
      <c r="D37" t="s">
        <v>36</v>
      </c>
    </row>
    <row r="38" spans="1:4" x14ac:dyDescent="0.25">
      <c r="A38" t="s">
        <v>230</v>
      </c>
      <c r="B38">
        <v>2041</v>
      </c>
      <c r="C38" s="10">
        <v>254.10732771992099</v>
      </c>
      <c r="D38" t="s">
        <v>36</v>
      </c>
    </row>
    <row r="39" spans="1:4" x14ac:dyDescent="0.25">
      <c r="A39" t="s">
        <v>230</v>
      </c>
      <c r="B39">
        <v>2042</v>
      </c>
      <c r="C39" s="10">
        <v>239.64918496198499</v>
      </c>
      <c r="D39" t="s">
        <v>36</v>
      </c>
    </row>
    <row r="40" spans="1:4" x14ac:dyDescent="0.25">
      <c r="A40" t="s">
        <v>230</v>
      </c>
      <c r="B40">
        <v>2043</v>
      </c>
      <c r="C40" s="10">
        <v>226.03757872751001</v>
      </c>
      <c r="D40" t="s">
        <v>36</v>
      </c>
    </row>
    <row r="41" spans="1:4" x14ac:dyDescent="0.25">
      <c r="A41" t="s">
        <v>230</v>
      </c>
      <c r="B41">
        <v>2044</v>
      </c>
      <c r="C41" s="10">
        <v>213.66417144529399</v>
      </c>
      <c r="D41" t="s">
        <v>36</v>
      </c>
    </row>
    <row r="42" spans="1:4" x14ac:dyDescent="0.25">
      <c r="A42" t="s">
        <v>230</v>
      </c>
      <c r="B42">
        <v>2045</v>
      </c>
      <c r="C42" s="10">
        <v>201.103433083753</v>
      </c>
      <c r="D42" t="s">
        <v>36</v>
      </c>
    </row>
    <row r="43" spans="1:4" x14ac:dyDescent="0.25">
      <c r="A43" t="s">
        <v>230</v>
      </c>
      <c r="B43">
        <v>2046</v>
      </c>
      <c r="C43" s="10">
        <v>188.81320902929201</v>
      </c>
      <c r="D43" t="s">
        <v>36</v>
      </c>
    </row>
    <row r="44" spans="1:4" x14ac:dyDescent="0.25">
      <c r="A44" t="s">
        <v>230</v>
      </c>
      <c r="B44">
        <v>2047</v>
      </c>
      <c r="C44" s="10">
        <v>178.56794023270501</v>
      </c>
      <c r="D44" t="s">
        <v>36</v>
      </c>
    </row>
    <row r="45" spans="1:4" x14ac:dyDescent="0.25">
      <c r="A45" t="s">
        <v>230</v>
      </c>
      <c r="B45">
        <v>2048</v>
      </c>
      <c r="C45" s="10">
        <v>169.05407683908001</v>
      </c>
      <c r="D45" t="s">
        <v>36</v>
      </c>
    </row>
    <row r="46" spans="1:4" x14ac:dyDescent="0.25">
      <c r="A46" t="s">
        <v>230</v>
      </c>
      <c r="B46">
        <v>2049</v>
      </c>
      <c r="C46" s="10">
        <v>160.563507303054</v>
      </c>
      <c r="D46" t="s">
        <v>36</v>
      </c>
    </row>
    <row r="47" spans="1:4" x14ac:dyDescent="0.25">
      <c r="A47" t="s">
        <v>230</v>
      </c>
      <c r="B47">
        <v>2050</v>
      </c>
      <c r="C47" s="10">
        <v>152.777400035673</v>
      </c>
      <c r="D47" t="s">
        <v>36</v>
      </c>
    </row>
    <row r="48" spans="1:4" x14ac:dyDescent="0.25">
      <c r="A48" t="s">
        <v>231</v>
      </c>
      <c r="B48">
        <v>2010</v>
      </c>
      <c r="D48" t="s">
        <v>36</v>
      </c>
    </row>
    <row r="49" spans="1:4" x14ac:dyDescent="0.25">
      <c r="A49" t="s">
        <v>231</v>
      </c>
      <c r="B49">
        <v>2011</v>
      </c>
      <c r="C49">
        <v>0</v>
      </c>
      <c r="D49" t="s">
        <v>36</v>
      </c>
    </row>
    <row r="50" spans="1:4" x14ac:dyDescent="0.25">
      <c r="A50" t="s">
        <v>231</v>
      </c>
      <c r="B50">
        <v>2012</v>
      </c>
      <c r="C50">
        <v>0</v>
      </c>
      <c r="D50" t="s">
        <v>36</v>
      </c>
    </row>
    <row r="51" spans="1:4" x14ac:dyDescent="0.25">
      <c r="A51" t="s">
        <v>231</v>
      </c>
      <c r="B51">
        <v>2013</v>
      </c>
      <c r="C51">
        <v>0</v>
      </c>
      <c r="D51" t="s">
        <v>36</v>
      </c>
    </row>
    <row r="52" spans="1:4" x14ac:dyDescent="0.25">
      <c r="A52" t="s">
        <v>231</v>
      </c>
      <c r="B52">
        <v>2014</v>
      </c>
      <c r="C52">
        <v>0</v>
      </c>
      <c r="D52" t="s">
        <v>36</v>
      </c>
    </row>
    <row r="53" spans="1:4" x14ac:dyDescent="0.25">
      <c r="A53" t="s">
        <v>231</v>
      </c>
      <c r="B53">
        <v>2015</v>
      </c>
      <c r="C53">
        <v>0</v>
      </c>
      <c r="D53" t="s">
        <v>36</v>
      </c>
    </row>
    <row r="54" spans="1:4" x14ac:dyDescent="0.25">
      <c r="A54" t="s">
        <v>231</v>
      </c>
      <c r="B54">
        <v>2016</v>
      </c>
      <c r="C54">
        <v>0</v>
      </c>
      <c r="D54" t="s">
        <v>36</v>
      </c>
    </row>
    <row r="55" spans="1:4" x14ac:dyDescent="0.25">
      <c r="A55" t="s">
        <v>231</v>
      </c>
      <c r="B55">
        <v>2017</v>
      </c>
      <c r="C55">
        <v>0</v>
      </c>
      <c r="D55" t="s">
        <v>36</v>
      </c>
    </row>
    <row r="56" spans="1:4" x14ac:dyDescent="0.25">
      <c r="A56" t="s">
        <v>231</v>
      </c>
      <c r="B56">
        <v>2018</v>
      </c>
      <c r="C56">
        <v>0</v>
      </c>
      <c r="D56" t="s">
        <v>36</v>
      </c>
    </row>
    <row r="57" spans="1:4" x14ac:dyDescent="0.25">
      <c r="A57" t="s">
        <v>231</v>
      </c>
      <c r="B57">
        <v>2019</v>
      </c>
      <c r="C57">
        <v>0</v>
      </c>
      <c r="D57" t="s">
        <v>36</v>
      </c>
    </row>
    <row r="58" spans="1:4" x14ac:dyDescent="0.25">
      <c r="A58" t="s">
        <v>231</v>
      </c>
      <c r="B58">
        <v>2020</v>
      </c>
      <c r="C58">
        <v>0</v>
      </c>
      <c r="D58" t="s">
        <v>36</v>
      </c>
    </row>
    <row r="59" spans="1:4" x14ac:dyDescent="0.25">
      <c r="A59" t="s">
        <v>231</v>
      </c>
      <c r="B59">
        <v>2021</v>
      </c>
      <c r="C59">
        <v>0</v>
      </c>
      <c r="D59" t="s">
        <v>36</v>
      </c>
    </row>
    <row r="60" spans="1:4" x14ac:dyDescent="0.25">
      <c r="A60" t="s">
        <v>231</v>
      </c>
      <c r="B60">
        <v>2022</v>
      </c>
      <c r="C60">
        <v>0</v>
      </c>
      <c r="D60" t="s">
        <v>36</v>
      </c>
    </row>
    <row r="61" spans="1:4" x14ac:dyDescent="0.25">
      <c r="A61" t="s">
        <v>231</v>
      </c>
      <c r="B61">
        <v>2023</v>
      </c>
      <c r="C61">
        <v>0</v>
      </c>
      <c r="D61" t="s">
        <v>36</v>
      </c>
    </row>
    <row r="62" spans="1:4" x14ac:dyDescent="0.25">
      <c r="A62" t="s">
        <v>231</v>
      </c>
      <c r="B62">
        <v>2024</v>
      </c>
      <c r="C62">
        <v>0</v>
      </c>
      <c r="D62" t="s">
        <v>36</v>
      </c>
    </row>
    <row r="63" spans="1:4" x14ac:dyDescent="0.25">
      <c r="A63" t="s">
        <v>231</v>
      </c>
      <c r="B63">
        <v>2025</v>
      </c>
      <c r="C63">
        <v>0</v>
      </c>
      <c r="D63" t="s">
        <v>36</v>
      </c>
    </row>
    <row r="64" spans="1:4" x14ac:dyDescent="0.25">
      <c r="A64" t="s">
        <v>231</v>
      </c>
      <c r="B64">
        <v>2026</v>
      </c>
      <c r="C64">
        <v>0</v>
      </c>
      <c r="D64" t="s">
        <v>36</v>
      </c>
    </row>
    <row r="65" spans="1:4" x14ac:dyDescent="0.25">
      <c r="A65" t="s">
        <v>231</v>
      </c>
      <c r="B65">
        <v>2027</v>
      </c>
      <c r="C65">
        <v>0</v>
      </c>
      <c r="D65" t="s">
        <v>36</v>
      </c>
    </row>
    <row r="66" spans="1:4" x14ac:dyDescent="0.25">
      <c r="A66" t="s">
        <v>231</v>
      </c>
      <c r="B66">
        <v>2028</v>
      </c>
      <c r="C66">
        <v>0</v>
      </c>
      <c r="D66" t="s">
        <v>36</v>
      </c>
    </row>
    <row r="67" spans="1:4" x14ac:dyDescent="0.25">
      <c r="A67" t="s">
        <v>231</v>
      </c>
      <c r="B67">
        <v>2029</v>
      </c>
      <c r="C67">
        <v>0</v>
      </c>
      <c r="D67" t="s">
        <v>36</v>
      </c>
    </row>
    <row r="68" spans="1:4" x14ac:dyDescent="0.25">
      <c r="A68" t="s">
        <v>231</v>
      </c>
      <c r="B68">
        <v>2030</v>
      </c>
      <c r="C68">
        <v>0</v>
      </c>
      <c r="D68" t="s">
        <v>36</v>
      </c>
    </row>
    <row r="69" spans="1:4" x14ac:dyDescent="0.25">
      <c r="A69" t="s">
        <v>231</v>
      </c>
      <c r="B69">
        <v>2031</v>
      </c>
      <c r="C69">
        <v>0</v>
      </c>
      <c r="D69" t="s">
        <v>36</v>
      </c>
    </row>
    <row r="70" spans="1:4" x14ac:dyDescent="0.25">
      <c r="A70" t="s">
        <v>231</v>
      </c>
      <c r="B70">
        <v>2032</v>
      </c>
      <c r="C70">
        <v>0</v>
      </c>
      <c r="D70" t="s">
        <v>36</v>
      </c>
    </row>
    <row r="71" spans="1:4" x14ac:dyDescent="0.25">
      <c r="A71" t="s">
        <v>231</v>
      </c>
      <c r="B71">
        <v>2033</v>
      </c>
      <c r="C71">
        <v>-1.2552999999999899E-2</v>
      </c>
      <c r="D71" t="s">
        <v>36</v>
      </c>
    </row>
    <row r="72" spans="1:4" x14ac:dyDescent="0.25">
      <c r="A72" t="s">
        <v>231</v>
      </c>
      <c r="B72">
        <v>2034</v>
      </c>
      <c r="C72">
        <v>-0.29884999999999901</v>
      </c>
      <c r="D72" t="s">
        <v>36</v>
      </c>
    </row>
    <row r="73" spans="1:4" x14ac:dyDescent="0.25">
      <c r="A73" t="s">
        <v>231</v>
      </c>
      <c r="B73">
        <v>2035</v>
      </c>
      <c r="C73">
        <v>-6.7243211415310702</v>
      </c>
      <c r="D73" t="s">
        <v>36</v>
      </c>
    </row>
    <row r="74" spans="1:4" x14ac:dyDescent="0.25">
      <c r="A74" t="s">
        <v>231</v>
      </c>
      <c r="B74">
        <v>2036</v>
      </c>
      <c r="C74">
        <v>-10.2753464880377</v>
      </c>
      <c r="D74" t="s">
        <v>36</v>
      </c>
    </row>
    <row r="75" spans="1:4" x14ac:dyDescent="0.25">
      <c r="A75" t="s">
        <v>231</v>
      </c>
      <c r="B75">
        <v>2037</v>
      </c>
      <c r="C75">
        <v>-13.647366299253299</v>
      </c>
      <c r="D75" t="s">
        <v>36</v>
      </c>
    </row>
    <row r="76" spans="1:4" x14ac:dyDescent="0.25">
      <c r="A76" t="s">
        <v>231</v>
      </c>
      <c r="B76">
        <v>2038</v>
      </c>
      <c r="C76">
        <v>-17.0766574324646</v>
      </c>
      <c r="D76" t="s">
        <v>36</v>
      </c>
    </row>
    <row r="77" spans="1:4" x14ac:dyDescent="0.25">
      <c r="A77" t="s">
        <v>231</v>
      </c>
      <c r="B77">
        <v>2039</v>
      </c>
      <c r="C77">
        <v>-20.4224641543492</v>
      </c>
      <c r="D77" t="s">
        <v>36</v>
      </c>
    </row>
    <row r="78" spans="1:4" x14ac:dyDescent="0.25">
      <c r="A78" t="s">
        <v>231</v>
      </c>
      <c r="B78">
        <v>2040</v>
      </c>
      <c r="C78">
        <v>-23.5257138960745</v>
      </c>
      <c r="D78" t="s">
        <v>36</v>
      </c>
    </row>
    <row r="79" spans="1:4" x14ac:dyDescent="0.25">
      <c r="A79" t="s">
        <v>231</v>
      </c>
      <c r="B79">
        <v>2041</v>
      </c>
      <c r="C79">
        <v>-27.3429100497906</v>
      </c>
      <c r="D79" t="s">
        <v>36</v>
      </c>
    </row>
    <row r="80" spans="1:4" x14ac:dyDescent="0.25">
      <c r="A80" t="s">
        <v>231</v>
      </c>
      <c r="B80">
        <v>2042</v>
      </c>
      <c r="C80">
        <v>-30.850090085463201</v>
      </c>
      <c r="D80" t="s">
        <v>36</v>
      </c>
    </row>
    <row r="81" spans="1:4" x14ac:dyDescent="0.25">
      <c r="A81" t="s">
        <v>231</v>
      </c>
      <c r="B81">
        <v>2043</v>
      </c>
      <c r="C81">
        <v>-33.927286881076498</v>
      </c>
      <c r="D81" t="s">
        <v>36</v>
      </c>
    </row>
    <row r="82" spans="1:4" x14ac:dyDescent="0.25">
      <c r="A82" t="s">
        <v>231</v>
      </c>
      <c r="B82">
        <v>2044</v>
      </c>
      <c r="C82">
        <v>-37.194263201895197</v>
      </c>
      <c r="D82" t="s">
        <v>36</v>
      </c>
    </row>
    <row r="83" spans="1:4" x14ac:dyDescent="0.25">
      <c r="A83" t="s">
        <v>231</v>
      </c>
      <c r="B83">
        <v>2045</v>
      </c>
      <c r="C83">
        <v>-40.336736539608196</v>
      </c>
      <c r="D83" t="s">
        <v>36</v>
      </c>
    </row>
    <row r="84" spans="1:4" x14ac:dyDescent="0.25">
      <c r="A84" t="s">
        <v>231</v>
      </c>
      <c r="B84">
        <v>2046</v>
      </c>
      <c r="C84">
        <v>-43.648570190185602</v>
      </c>
      <c r="D84" t="s">
        <v>36</v>
      </c>
    </row>
    <row r="85" spans="1:4" x14ac:dyDescent="0.25">
      <c r="A85" t="s">
        <v>231</v>
      </c>
      <c r="B85">
        <v>2047</v>
      </c>
      <c r="C85">
        <v>-46.887655243419701</v>
      </c>
      <c r="D85" t="s">
        <v>36</v>
      </c>
    </row>
    <row r="86" spans="1:4" x14ac:dyDescent="0.25">
      <c r="A86" t="s">
        <v>231</v>
      </c>
      <c r="B86">
        <v>2048</v>
      </c>
      <c r="C86">
        <v>-50.0813171943364</v>
      </c>
      <c r="D86" t="s">
        <v>36</v>
      </c>
    </row>
    <row r="87" spans="1:4" x14ac:dyDescent="0.25">
      <c r="A87" t="s">
        <v>231</v>
      </c>
      <c r="B87">
        <v>2049</v>
      </c>
      <c r="C87">
        <v>-53.274088970766002</v>
      </c>
      <c r="D87" t="s">
        <v>36</v>
      </c>
    </row>
    <row r="88" spans="1:4" x14ac:dyDescent="0.25">
      <c r="A88" t="s">
        <v>231</v>
      </c>
      <c r="B88">
        <v>2050</v>
      </c>
      <c r="C88">
        <v>-56.773135837036698</v>
      </c>
      <c r="D88" t="s">
        <v>36</v>
      </c>
    </row>
    <row r="89" spans="1:4" x14ac:dyDescent="0.25">
      <c r="A89" t="s">
        <v>55</v>
      </c>
      <c r="B89">
        <v>2010</v>
      </c>
      <c r="C89">
        <v>-18.172995511</v>
      </c>
      <c r="D89" t="s">
        <v>36</v>
      </c>
    </row>
    <row r="90" spans="1:4" x14ac:dyDescent="0.25">
      <c r="A90" t="s">
        <v>55</v>
      </c>
      <c r="B90">
        <v>2011</v>
      </c>
      <c r="C90">
        <v>-11.949996444999901</v>
      </c>
      <c r="D90" t="s">
        <v>36</v>
      </c>
    </row>
    <row r="91" spans="1:4" x14ac:dyDescent="0.25">
      <c r="A91" t="s">
        <v>55</v>
      </c>
      <c r="B91">
        <v>2012</v>
      </c>
      <c r="C91">
        <v>-21.186483908</v>
      </c>
      <c r="D91" t="s">
        <v>36</v>
      </c>
    </row>
    <row r="92" spans="1:4" x14ac:dyDescent="0.25">
      <c r="A92" t="s">
        <v>55</v>
      </c>
      <c r="B92">
        <v>2013</v>
      </c>
      <c r="C92">
        <v>-19.733200527000001</v>
      </c>
      <c r="D92" t="s">
        <v>36</v>
      </c>
    </row>
    <row r="93" spans="1:4" x14ac:dyDescent="0.25">
      <c r="A93" t="s">
        <v>55</v>
      </c>
      <c r="B93">
        <v>2014</v>
      </c>
      <c r="C93">
        <v>-39.315970057999998</v>
      </c>
      <c r="D93" t="s">
        <v>36</v>
      </c>
    </row>
    <row r="94" spans="1:4" x14ac:dyDescent="0.25">
      <c r="A94" t="s">
        <v>55</v>
      </c>
      <c r="B94">
        <v>2015</v>
      </c>
      <c r="C94">
        <v>2.38996389999869E-2</v>
      </c>
      <c r="D94" t="s">
        <v>36</v>
      </c>
    </row>
    <row r="95" spans="1:4" x14ac:dyDescent="0.25">
      <c r="A95" t="s">
        <v>55</v>
      </c>
      <c r="B95">
        <v>2016</v>
      </c>
      <c r="C95">
        <v>-10.955833350000001</v>
      </c>
      <c r="D95" t="s">
        <v>36</v>
      </c>
    </row>
    <row r="96" spans="1:4" x14ac:dyDescent="0.25">
      <c r="A96" t="s">
        <v>55</v>
      </c>
      <c r="B96">
        <v>2017</v>
      </c>
      <c r="C96">
        <v>-16.226608235</v>
      </c>
      <c r="D96" t="s">
        <v>36</v>
      </c>
    </row>
    <row r="97" spans="1:4" x14ac:dyDescent="0.25">
      <c r="A97" t="s">
        <v>55</v>
      </c>
      <c r="B97">
        <v>2018</v>
      </c>
      <c r="C97">
        <v>-11.293653983</v>
      </c>
      <c r="D97" t="s">
        <v>36</v>
      </c>
    </row>
    <row r="98" spans="1:4" x14ac:dyDescent="0.25">
      <c r="A98" t="s">
        <v>55</v>
      </c>
      <c r="B98">
        <v>2019</v>
      </c>
      <c r="C98">
        <v>-18.821113315000002</v>
      </c>
      <c r="D98" t="s">
        <v>36</v>
      </c>
    </row>
    <row r="99" spans="1:4" x14ac:dyDescent="0.25">
      <c r="A99" t="s">
        <v>55</v>
      </c>
      <c r="B99">
        <v>2020</v>
      </c>
      <c r="C99">
        <v>-13.38768103</v>
      </c>
      <c r="D99" t="s">
        <v>36</v>
      </c>
    </row>
    <row r="100" spans="1:4" x14ac:dyDescent="0.25">
      <c r="A100" t="s">
        <v>55</v>
      </c>
      <c r="B100">
        <v>2021</v>
      </c>
      <c r="C100">
        <v>-17.302572539</v>
      </c>
      <c r="D100" t="s">
        <v>36</v>
      </c>
    </row>
    <row r="101" spans="1:4" x14ac:dyDescent="0.25">
      <c r="A101" t="s">
        <v>55</v>
      </c>
      <c r="B101">
        <v>2022</v>
      </c>
      <c r="C101">
        <v>-15.406325820399999</v>
      </c>
      <c r="D101" t="s">
        <v>36</v>
      </c>
    </row>
    <row r="102" spans="1:4" x14ac:dyDescent="0.25">
      <c r="A102" t="s">
        <v>55</v>
      </c>
      <c r="B102">
        <v>2023</v>
      </c>
      <c r="C102">
        <v>-17.230535092850001</v>
      </c>
      <c r="D102" t="s">
        <v>36</v>
      </c>
    </row>
    <row r="103" spans="1:4" x14ac:dyDescent="0.25">
      <c r="A103" t="s">
        <v>55</v>
      </c>
      <c r="B103">
        <v>2024</v>
      </c>
      <c r="C103">
        <v>-19.054744365299999</v>
      </c>
      <c r="D103" t="s">
        <v>36</v>
      </c>
    </row>
    <row r="104" spans="1:4" x14ac:dyDescent="0.25">
      <c r="A104" t="s">
        <v>55</v>
      </c>
      <c r="B104">
        <v>2025</v>
      </c>
      <c r="C104">
        <v>-20.878953637750001</v>
      </c>
      <c r="D104" t="s">
        <v>36</v>
      </c>
    </row>
    <row r="105" spans="1:4" x14ac:dyDescent="0.25">
      <c r="A105" t="s">
        <v>55</v>
      </c>
      <c r="B105">
        <v>2026</v>
      </c>
      <c r="C105">
        <v>-22.7031629102</v>
      </c>
      <c r="D105" t="s">
        <v>36</v>
      </c>
    </row>
    <row r="106" spans="1:4" x14ac:dyDescent="0.25">
      <c r="A106" t="s">
        <v>55</v>
      </c>
      <c r="B106">
        <v>2027</v>
      </c>
      <c r="C106">
        <v>-24.527372182650002</v>
      </c>
      <c r="D106" t="s">
        <v>36</v>
      </c>
    </row>
    <row r="107" spans="1:4" x14ac:dyDescent="0.25">
      <c r="A107" t="s">
        <v>55</v>
      </c>
      <c r="B107">
        <v>2028</v>
      </c>
      <c r="C107">
        <v>-26.3515814551</v>
      </c>
      <c r="D107" t="s">
        <v>36</v>
      </c>
    </row>
    <row r="108" spans="1:4" x14ac:dyDescent="0.25">
      <c r="A108" t="s">
        <v>55</v>
      </c>
      <c r="B108">
        <v>2029</v>
      </c>
      <c r="C108">
        <v>-28.175790727550002</v>
      </c>
      <c r="D108" t="s">
        <v>36</v>
      </c>
    </row>
    <row r="109" spans="1:4" x14ac:dyDescent="0.25">
      <c r="A109" t="s">
        <v>55</v>
      </c>
      <c r="B109">
        <v>2030</v>
      </c>
      <c r="C109">
        <v>-30</v>
      </c>
      <c r="D109" t="s">
        <v>36</v>
      </c>
    </row>
    <row r="110" spans="1:4" x14ac:dyDescent="0.25">
      <c r="A110" t="s">
        <v>55</v>
      </c>
      <c r="B110">
        <v>2031</v>
      </c>
      <c r="C110">
        <v>-31</v>
      </c>
      <c r="D110" t="s">
        <v>36</v>
      </c>
    </row>
    <row r="111" spans="1:4" x14ac:dyDescent="0.25">
      <c r="A111" t="s">
        <v>55</v>
      </c>
      <c r="B111">
        <v>2032</v>
      </c>
      <c r="C111">
        <v>-32</v>
      </c>
      <c r="D111" t="s">
        <v>36</v>
      </c>
    </row>
    <row r="112" spans="1:4" x14ac:dyDescent="0.25">
      <c r="A112" t="s">
        <v>55</v>
      </c>
      <c r="B112">
        <v>2033</v>
      </c>
      <c r="C112">
        <v>-33</v>
      </c>
      <c r="D112" t="s">
        <v>36</v>
      </c>
    </row>
    <row r="113" spans="1:4" x14ac:dyDescent="0.25">
      <c r="A113" t="s">
        <v>55</v>
      </c>
      <c r="B113">
        <v>2034</v>
      </c>
      <c r="C113">
        <v>-34</v>
      </c>
      <c r="D113" t="s">
        <v>36</v>
      </c>
    </row>
    <row r="114" spans="1:4" x14ac:dyDescent="0.25">
      <c r="A114" t="s">
        <v>55</v>
      </c>
      <c r="B114">
        <v>2035</v>
      </c>
      <c r="C114">
        <v>-35</v>
      </c>
      <c r="D114" t="s">
        <v>36</v>
      </c>
    </row>
    <row r="115" spans="1:4" x14ac:dyDescent="0.25">
      <c r="A115" t="s">
        <v>55</v>
      </c>
      <c r="B115">
        <v>2036</v>
      </c>
      <c r="C115">
        <v>-36</v>
      </c>
      <c r="D115" t="s">
        <v>36</v>
      </c>
    </row>
    <row r="116" spans="1:4" x14ac:dyDescent="0.25">
      <c r="A116" t="s">
        <v>55</v>
      </c>
      <c r="B116">
        <v>2037</v>
      </c>
      <c r="C116">
        <v>-37</v>
      </c>
      <c r="D116" t="s">
        <v>36</v>
      </c>
    </row>
    <row r="117" spans="1:4" x14ac:dyDescent="0.25">
      <c r="A117" t="s">
        <v>55</v>
      </c>
      <c r="B117">
        <v>2038</v>
      </c>
      <c r="C117">
        <v>-38</v>
      </c>
      <c r="D117" t="s">
        <v>36</v>
      </c>
    </row>
    <row r="118" spans="1:4" x14ac:dyDescent="0.25">
      <c r="A118" t="s">
        <v>55</v>
      </c>
      <c r="B118">
        <v>2039</v>
      </c>
      <c r="C118">
        <v>-39</v>
      </c>
      <c r="D118" t="s">
        <v>36</v>
      </c>
    </row>
    <row r="119" spans="1:4" x14ac:dyDescent="0.25">
      <c r="A119" t="s">
        <v>55</v>
      </c>
      <c r="B119">
        <v>2040</v>
      </c>
      <c r="C119">
        <v>-40</v>
      </c>
      <c r="D119" t="s">
        <v>36</v>
      </c>
    </row>
    <row r="120" spans="1:4" x14ac:dyDescent="0.25">
      <c r="A120" t="s">
        <v>55</v>
      </c>
      <c r="B120">
        <v>2041</v>
      </c>
      <c r="C120">
        <v>-41</v>
      </c>
      <c r="D120" t="s">
        <v>36</v>
      </c>
    </row>
    <row r="121" spans="1:4" x14ac:dyDescent="0.25">
      <c r="A121" t="s">
        <v>55</v>
      </c>
      <c r="B121">
        <v>2042</v>
      </c>
      <c r="C121">
        <v>-42</v>
      </c>
      <c r="D121" t="s">
        <v>36</v>
      </c>
    </row>
    <row r="122" spans="1:4" x14ac:dyDescent="0.25">
      <c r="A122" t="s">
        <v>55</v>
      </c>
      <c r="B122">
        <v>2043</v>
      </c>
      <c r="C122">
        <v>-43</v>
      </c>
      <c r="D122" t="s">
        <v>36</v>
      </c>
    </row>
    <row r="123" spans="1:4" x14ac:dyDescent="0.25">
      <c r="A123" t="s">
        <v>55</v>
      </c>
      <c r="B123">
        <v>2044</v>
      </c>
      <c r="C123">
        <v>-44</v>
      </c>
      <c r="D123" t="s">
        <v>36</v>
      </c>
    </row>
    <row r="124" spans="1:4" x14ac:dyDescent="0.25">
      <c r="A124" t="s">
        <v>55</v>
      </c>
      <c r="B124">
        <v>2045</v>
      </c>
      <c r="C124">
        <v>-45</v>
      </c>
      <c r="D124" t="s">
        <v>36</v>
      </c>
    </row>
    <row r="125" spans="1:4" x14ac:dyDescent="0.25">
      <c r="A125" t="s">
        <v>55</v>
      </c>
      <c r="B125">
        <v>2046</v>
      </c>
      <c r="C125">
        <v>-46</v>
      </c>
      <c r="D125" t="s">
        <v>36</v>
      </c>
    </row>
    <row r="126" spans="1:4" x14ac:dyDescent="0.25">
      <c r="A126" t="s">
        <v>55</v>
      </c>
      <c r="B126">
        <v>2047</v>
      </c>
      <c r="C126">
        <v>-47</v>
      </c>
      <c r="D126" t="s">
        <v>36</v>
      </c>
    </row>
    <row r="127" spans="1:4" x14ac:dyDescent="0.25">
      <c r="A127" t="s">
        <v>55</v>
      </c>
      <c r="B127">
        <v>2048</v>
      </c>
      <c r="C127">
        <v>-48</v>
      </c>
      <c r="D127" t="s">
        <v>36</v>
      </c>
    </row>
    <row r="128" spans="1:4" x14ac:dyDescent="0.25">
      <c r="A128" t="s">
        <v>55</v>
      </c>
      <c r="B128">
        <v>2049</v>
      </c>
      <c r="C128">
        <v>-49</v>
      </c>
      <c r="D128" t="s">
        <v>36</v>
      </c>
    </row>
    <row r="129" spans="1:4" x14ac:dyDescent="0.25">
      <c r="A129" t="s">
        <v>55</v>
      </c>
      <c r="B129">
        <v>2050</v>
      </c>
      <c r="C129">
        <v>-50</v>
      </c>
      <c r="D129" t="s">
        <v>36</v>
      </c>
    </row>
    <row r="130" spans="1:4" x14ac:dyDescent="0.25">
      <c r="A130" t="s">
        <v>232</v>
      </c>
      <c r="B130">
        <v>2010</v>
      </c>
      <c r="C130">
        <v>0</v>
      </c>
      <c r="D130" t="s">
        <v>36</v>
      </c>
    </row>
    <row r="131" spans="1:4" x14ac:dyDescent="0.25">
      <c r="A131" t="s">
        <v>232</v>
      </c>
      <c r="B131">
        <v>2011</v>
      </c>
      <c r="C131">
        <v>0</v>
      </c>
      <c r="D131" t="s">
        <v>36</v>
      </c>
    </row>
    <row r="132" spans="1:4" x14ac:dyDescent="0.25">
      <c r="A132" t="s">
        <v>232</v>
      </c>
      <c r="B132">
        <v>2012</v>
      </c>
      <c r="C132">
        <v>0</v>
      </c>
      <c r="D132" t="s">
        <v>36</v>
      </c>
    </row>
    <row r="133" spans="1:4" x14ac:dyDescent="0.25">
      <c r="A133" t="s">
        <v>232</v>
      </c>
      <c r="B133">
        <v>2013</v>
      </c>
      <c r="C133">
        <v>0</v>
      </c>
      <c r="D133" t="s">
        <v>36</v>
      </c>
    </row>
    <row r="134" spans="1:4" x14ac:dyDescent="0.25">
      <c r="A134" t="s">
        <v>232</v>
      </c>
      <c r="B134">
        <v>2014</v>
      </c>
      <c r="C134">
        <v>0</v>
      </c>
      <c r="D134" t="s">
        <v>36</v>
      </c>
    </row>
    <row r="135" spans="1:4" x14ac:dyDescent="0.25">
      <c r="A135" t="s">
        <v>232</v>
      </c>
      <c r="B135">
        <v>2015</v>
      </c>
      <c r="C135">
        <v>0</v>
      </c>
      <c r="D135" t="s">
        <v>36</v>
      </c>
    </row>
    <row r="136" spans="1:4" x14ac:dyDescent="0.25">
      <c r="A136" t="s">
        <v>232</v>
      </c>
      <c r="B136">
        <v>2016</v>
      </c>
      <c r="C136">
        <v>0</v>
      </c>
      <c r="D136" t="s">
        <v>36</v>
      </c>
    </row>
    <row r="137" spans="1:4" x14ac:dyDescent="0.25">
      <c r="A137" t="s">
        <v>232</v>
      </c>
      <c r="B137">
        <v>2017</v>
      </c>
      <c r="C137">
        <v>0</v>
      </c>
      <c r="D137" t="s">
        <v>36</v>
      </c>
    </row>
    <row r="138" spans="1:4" x14ac:dyDescent="0.25">
      <c r="A138" t="s">
        <v>232</v>
      </c>
      <c r="B138">
        <v>2018</v>
      </c>
      <c r="C138">
        <v>0</v>
      </c>
      <c r="D138" t="s">
        <v>36</v>
      </c>
    </row>
    <row r="139" spans="1:4" x14ac:dyDescent="0.25">
      <c r="A139" t="s">
        <v>232</v>
      </c>
      <c r="B139">
        <v>2019</v>
      </c>
      <c r="C139">
        <v>0</v>
      </c>
      <c r="D139" t="s">
        <v>36</v>
      </c>
    </row>
    <row r="140" spans="1:4" x14ac:dyDescent="0.25">
      <c r="A140" t="s">
        <v>232</v>
      </c>
      <c r="B140">
        <v>2020</v>
      </c>
      <c r="C140">
        <v>0</v>
      </c>
      <c r="D140" t="s">
        <v>36</v>
      </c>
    </row>
    <row r="141" spans="1:4" x14ac:dyDescent="0.25">
      <c r="A141" t="s">
        <v>232</v>
      </c>
      <c r="B141">
        <v>2021</v>
      </c>
      <c r="C141">
        <v>0</v>
      </c>
      <c r="D141" t="s">
        <v>36</v>
      </c>
    </row>
    <row r="142" spans="1:4" x14ac:dyDescent="0.25">
      <c r="A142" t="s">
        <v>232</v>
      </c>
      <c r="B142">
        <v>2022</v>
      </c>
      <c r="C142">
        <v>0</v>
      </c>
      <c r="D142" t="s">
        <v>36</v>
      </c>
    </row>
    <row r="143" spans="1:4" x14ac:dyDescent="0.25">
      <c r="A143" t="s">
        <v>232</v>
      </c>
      <c r="B143">
        <v>2023</v>
      </c>
      <c r="C143">
        <v>-3.4773698400141301E-13</v>
      </c>
      <c r="D143" t="s">
        <v>36</v>
      </c>
    </row>
    <row r="144" spans="1:4" x14ac:dyDescent="0.25">
      <c r="A144" t="s">
        <v>232</v>
      </c>
      <c r="B144">
        <v>2024</v>
      </c>
      <c r="C144">
        <v>-2.2949938402339299E-10</v>
      </c>
      <c r="D144" t="s">
        <v>36</v>
      </c>
    </row>
    <row r="145" spans="1:4" x14ac:dyDescent="0.25">
      <c r="A145" t="s">
        <v>232</v>
      </c>
      <c r="B145">
        <v>2025</v>
      </c>
      <c r="C145">
        <v>-1.8075978554566201E-8</v>
      </c>
      <c r="D145" t="s">
        <v>36</v>
      </c>
    </row>
    <row r="146" spans="1:4" x14ac:dyDescent="0.25">
      <c r="A146" t="s">
        <v>232</v>
      </c>
      <c r="B146">
        <v>2026</v>
      </c>
      <c r="C146">
        <v>-4.1985869081976602E-7</v>
      </c>
      <c r="D146" t="s">
        <v>36</v>
      </c>
    </row>
    <row r="147" spans="1:4" x14ac:dyDescent="0.25">
      <c r="A147" t="s">
        <v>232</v>
      </c>
      <c r="B147">
        <v>2027</v>
      </c>
      <c r="C147">
        <v>-4.6080934433074798E-6</v>
      </c>
      <c r="D147" t="s">
        <v>36</v>
      </c>
    </row>
    <row r="148" spans="1:4" x14ac:dyDescent="0.25">
      <c r="A148" t="s">
        <v>232</v>
      </c>
      <c r="B148">
        <v>2028</v>
      </c>
      <c r="C148">
        <v>-3.0764980565293099E-5</v>
      </c>
      <c r="D148" t="s">
        <v>36</v>
      </c>
    </row>
    <row r="149" spans="1:4" x14ac:dyDescent="0.25">
      <c r="A149" t="s">
        <v>232</v>
      </c>
      <c r="B149">
        <v>2029</v>
      </c>
      <c r="C149">
        <v>-1.45878800430872E-4</v>
      </c>
      <c r="D149" t="s">
        <v>36</v>
      </c>
    </row>
    <row r="150" spans="1:4" x14ac:dyDescent="0.25">
      <c r="A150" t="s">
        <v>232</v>
      </c>
      <c r="B150">
        <v>2030</v>
      </c>
      <c r="C150">
        <v>-5.4004658931170997E-4</v>
      </c>
      <c r="D150" t="s">
        <v>36</v>
      </c>
    </row>
    <row r="151" spans="1:4" x14ac:dyDescent="0.25">
      <c r="A151" t="s">
        <v>232</v>
      </c>
      <c r="B151">
        <v>2031</v>
      </c>
      <c r="C151">
        <v>-2.4950708543660699E-3</v>
      </c>
      <c r="D151" t="s">
        <v>36</v>
      </c>
    </row>
    <row r="152" spans="1:4" x14ac:dyDescent="0.25">
      <c r="A152" t="s">
        <v>232</v>
      </c>
      <c r="B152">
        <v>2032</v>
      </c>
      <c r="C152">
        <v>-9.74688374933768E-3</v>
      </c>
      <c r="D152" t="s">
        <v>36</v>
      </c>
    </row>
    <row r="153" spans="1:4" x14ac:dyDescent="0.25">
      <c r="A153" t="s">
        <v>232</v>
      </c>
      <c r="B153">
        <v>2033</v>
      </c>
      <c r="C153">
        <v>-3.13608102170881E-2</v>
      </c>
      <c r="D153" t="s">
        <v>36</v>
      </c>
    </row>
    <row r="154" spans="1:4" x14ac:dyDescent="0.25">
      <c r="A154" t="s">
        <v>232</v>
      </c>
      <c r="B154">
        <v>2034</v>
      </c>
      <c r="C154">
        <v>-8.5732495302907996E-2</v>
      </c>
      <c r="D154" t="s">
        <v>36</v>
      </c>
    </row>
    <row r="155" spans="1:4" x14ac:dyDescent="0.25">
      <c r="A155" t="s">
        <v>232</v>
      </c>
      <c r="B155">
        <v>2035</v>
      </c>
      <c r="C155">
        <v>-0.20521628961825</v>
      </c>
      <c r="D155" t="s">
        <v>36</v>
      </c>
    </row>
    <row r="156" spans="1:4" x14ac:dyDescent="0.25">
      <c r="A156" t="s">
        <v>232</v>
      </c>
      <c r="B156">
        <v>2036</v>
      </c>
      <c r="C156">
        <v>-0.43533742083842097</v>
      </c>
      <c r="D156" t="s">
        <v>36</v>
      </c>
    </row>
    <row r="157" spans="1:4" x14ac:dyDescent="0.25">
      <c r="A157" t="s">
        <v>232</v>
      </c>
      <c r="B157">
        <v>2037</v>
      </c>
      <c r="C157">
        <v>-0.84041894659155003</v>
      </c>
      <c r="D157" t="s">
        <v>36</v>
      </c>
    </row>
    <row r="158" spans="1:4" x14ac:dyDescent="0.25">
      <c r="A158" t="s">
        <v>232</v>
      </c>
      <c r="B158">
        <v>2038</v>
      </c>
      <c r="C158">
        <v>-1.5004054695282101</v>
      </c>
      <c r="D158" t="s">
        <v>36</v>
      </c>
    </row>
    <row r="159" spans="1:4" x14ac:dyDescent="0.25">
      <c r="A159" t="s">
        <v>232</v>
      </c>
      <c r="B159">
        <v>2039</v>
      </c>
      <c r="C159">
        <v>-2.5052157464014502</v>
      </c>
      <c r="D159" t="s">
        <v>36</v>
      </c>
    </row>
    <row r="160" spans="1:4" x14ac:dyDescent="0.25">
      <c r="A160" t="s">
        <v>232</v>
      </c>
      <c r="B160">
        <v>2040</v>
      </c>
      <c r="C160">
        <v>-3.94572314126924</v>
      </c>
      <c r="D160" t="s">
        <v>36</v>
      </c>
    </row>
    <row r="161" spans="1:4" x14ac:dyDescent="0.25">
      <c r="A161" t="s">
        <v>232</v>
      </c>
      <c r="B161">
        <v>2041</v>
      </c>
      <c r="C161">
        <v>-5.8238776938288197</v>
      </c>
      <c r="D161" t="s">
        <v>36</v>
      </c>
    </row>
    <row r="162" spans="1:4" x14ac:dyDescent="0.25">
      <c r="A162" t="s">
        <v>232</v>
      </c>
      <c r="B162">
        <v>2042</v>
      </c>
      <c r="C162">
        <v>-8.1907389923897096</v>
      </c>
      <c r="D162" t="s">
        <v>36</v>
      </c>
    </row>
    <row r="163" spans="1:4" x14ac:dyDescent="0.25">
      <c r="A163" t="s">
        <v>232</v>
      </c>
      <c r="B163">
        <v>2043</v>
      </c>
      <c r="C163">
        <v>-11.082622133393899</v>
      </c>
      <c r="D163" t="s">
        <v>36</v>
      </c>
    </row>
    <row r="164" spans="1:4" x14ac:dyDescent="0.25">
      <c r="A164" t="s">
        <v>232</v>
      </c>
      <c r="B164">
        <v>2044</v>
      </c>
      <c r="C164">
        <v>-14.518999469635199</v>
      </c>
      <c r="D164" t="s">
        <v>36</v>
      </c>
    </row>
    <row r="165" spans="1:4" x14ac:dyDescent="0.25">
      <c r="A165" t="s">
        <v>232</v>
      </c>
      <c r="B165">
        <v>2045</v>
      </c>
      <c r="C165">
        <v>-18.5025741540308</v>
      </c>
      <c r="D165" t="s">
        <v>36</v>
      </c>
    </row>
    <row r="166" spans="1:4" x14ac:dyDescent="0.25">
      <c r="A166" t="s">
        <v>232</v>
      </c>
      <c r="B166">
        <v>2046</v>
      </c>
      <c r="C166">
        <v>-23.021178404502098</v>
      </c>
      <c r="D166" t="s">
        <v>36</v>
      </c>
    </row>
    <row r="167" spans="1:4" x14ac:dyDescent="0.25">
      <c r="A167" t="s">
        <v>232</v>
      </c>
      <c r="B167">
        <v>2047</v>
      </c>
      <c r="C167">
        <v>-28.050831321375899</v>
      </c>
      <c r="D167" t="s">
        <v>36</v>
      </c>
    </row>
    <row r="168" spans="1:4" x14ac:dyDescent="0.25">
      <c r="A168" t="s">
        <v>232</v>
      </c>
      <c r="B168">
        <v>2048</v>
      </c>
      <c r="C168">
        <v>-33.559232293056702</v>
      </c>
      <c r="D168" t="s">
        <v>36</v>
      </c>
    </row>
    <row r="169" spans="1:4" x14ac:dyDescent="0.25">
      <c r="A169" t="s">
        <v>232</v>
      </c>
      <c r="B169">
        <v>2049</v>
      </c>
      <c r="C169">
        <v>-39.509104151552499</v>
      </c>
      <c r="D169" t="s">
        <v>36</v>
      </c>
    </row>
    <row r="170" spans="1:4" x14ac:dyDescent="0.25">
      <c r="A170" t="s">
        <v>232</v>
      </c>
      <c r="B170">
        <v>2050</v>
      </c>
      <c r="C170">
        <v>-45.8610233992747</v>
      </c>
      <c r="D170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99"/>
  <sheetViews>
    <sheetView workbookViewId="0"/>
  </sheetViews>
  <sheetFormatPr defaultColWidth="11.5703125" defaultRowHeight="15" x14ac:dyDescent="0.25"/>
  <sheetData>
    <row r="1" spans="1:4" x14ac:dyDescent="0.25">
      <c r="A1" s="15" t="s">
        <v>233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</v>
      </c>
      <c r="B6" s="3" t="s">
        <v>6</v>
      </c>
      <c r="C6" s="3" t="s">
        <v>7</v>
      </c>
      <c r="D6" s="3" t="s">
        <v>8</v>
      </c>
    </row>
    <row r="7" spans="1:4" x14ac:dyDescent="0.25">
      <c r="A7" t="s">
        <v>9</v>
      </c>
      <c r="B7">
        <v>2020</v>
      </c>
      <c r="C7" s="10">
        <v>0</v>
      </c>
      <c r="D7" t="s">
        <v>115</v>
      </c>
    </row>
    <row r="8" spans="1:4" x14ac:dyDescent="0.25">
      <c r="A8" t="s">
        <v>9</v>
      </c>
      <c r="B8">
        <v>2021</v>
      </c>
      <c r="C8" s="10">
        <v>0</v>
      </c>
      <c r="D8" t="s">
        <v>115</v>
      </c>
    </row>
    <row r="9" spans="1:4" x14ac:dyDescent="0.25">
      <c r="A9" t="s">
        <v>9</v>
      </c>
      <c r="B9">
        <v>2022</v>
      </c>
      <c r="C9" s="10">
        <v>0</v>
      </c>
      <c r="D9" t="s">
        <v>115</v>
      </c>
    </row>
    <row r="10" spans="1:4" x14ac:dyDescent="0.25">
      <c r="A10" t="s">
        <v>9</v>
      </c>
      <c r="B10">
        <v>2023</v>
      </c>
      <c r="C10" s="10">
        <v>0</v>
      </c>
      <c r="D10" t="s">
        <v>115</v>
      </c>
    </row>
    <row r="11" spans="1:4" x14ac:dyDescent="0.25">
      <c r="A11" t="s">
        <v>9</v>
      </c>
      <c r="B11">
        <v>2024</v>
      </c>
      <c r="C11" s="10">
        <v>0</v>
      </c>
      <c r="D11" t="s">
        <v>115</v>
      </c>
    </row>
    <row r="12" spans="1:4" x14ac:dyDescent="0.25">
      <c r="A12" t="s">
        <v>9</v>
      </c>
      <c r="B12">
        <v>2025</v>
      </c>
      <c r="C12" s="10">
        <v>0</v>
      </c>
      <c r="D12" t="s">
        <v>115</v>
      </c>
    </row>
    <row r="13" spans="1:4" x14ac:dyDescent="0.25">
      <c r="A13" t="s">
        <v>9</v>
      </c>
      <c r="B13">
        <v>2026</v>
      </c>
      <c r="C13" s="10">
        <v>0</v>
      </c>
      <c r="D13" t="s">
        <v>115</v>
      </c>
    </row>
    <row r="14" spans="1:4" x14ac:dyDescent="0.25">
      <c r="A14" t="s">
        <v>9</v>
      </c>
      <c r="B14">
        <v>2027</v>
      </c>
      <c r="C14" s="10">
        <v>0</v>
      </c>
      <c r="D14" t="s">
        <v>115</v>
      </c>
    </row>
    <row r="15" spans="1:4" x14ac:dyDescent="0.25">
      <c r="A15" t="s">
        <v>9</v>
      </c>
      <c r="B15">
        <v>2028</v>
      </c>
      <c r="C15" s="10">
        <v>0</v>
      </c>
      <c r="D15" t="s">
        <v>115</v>
      </c>
    </row>
    <row r="16" spans="1:4" x14ac:dyDescent="0.25">
      <c r="A16" t="s">
        <v>9</v>
      </c>
      <c r="B16">
        <v>2029</v>
      </c>
      <c r="C16" s="10">
        <v>0</v>
      </c>
      <c r="D16" t="s">
        <v>115</v>
      </c>
    </row>
    <row r="17" spans="1:4" x14ac:dyDescent="0.25">
      <c r="A17" t="s">
        <v>9</v>
      </c>
      <c r="B17">
        <v>2030</v>
      </c>
      <c r="C17" s="10">
        <v>0</v>
      </c>
      <c r="D17" t="s">
        <v>115</v>
      </c>
    </row>
    <row r="18" spans="1:4" x14ac:dyDescent="0.25">
      <c r="A18" t="s">
        <v>9</v>
      </c>
      <c r="B18">
        <v>2031</v>
      </c>
      <c r="C18" s="10">
        <v>0</v>
      </c>
      <c r="D18" t="s">
        <v>115</v>
      </c>
    </row>
    <row r="19" spans="1:4" x14ac:dyDescent="0.25">
      <c r="A19" t="s">
        <v>9</v>
      </c>
      <c r="B19">
        <v>2032</v>
      </c>
      <c r="C19" s="10">
        <v>1E-3</v>
      </c>
      <c r="D19" t="s">
        <v>115</v>
      </c>
    </row>
    <row r="20" spans="1:4" x14ac:dyDescent="0.25">
      <c r="A20" t="s">
        <v>9</v>
      </c>
      <c r="B20">
        <v>2033</v>
      </c>
      <c r="C20" s="10">
        <v>3.0000000000000001E-3</v>
      </c>
      <c r="D20" t="s">
        <v>115</v>
      </c>
    </row>
    <row r="21" spans="1:4" x14ac:dyDescent="0.25">
      <c r="A21" t="s">
        <v>9</v>
      </c>
      <c r="B21">
        <v>2034</v>
      </c>
      <c r="C21" s="10">
        <v>8.9999999999999993E-3</v>
      </c>
      <c r="D21" t="s">
        <v>115</v>
      </c>
    </row>
    <row r="22" spans="1:4" x14ac:dyDescent="0.25">
      <c r="A22" t="s">
        <v>9</v>
      </c>
      <c r="B22">
        <v>2035</v>
      </c>
      <c r="C22" s="10">
        <v>2.1999999999999999E-2</v>
      </c>
      <c r="D22" t="s">
        <v>115</v>
      </c>
    </row>
    <row r="23" spans="1:4" x14ac:dyDescent="0.25">
      <c r="A23" t="s">
        <v>9</v>
      </c>
      <c r="B23">
        <v>2036</v>
      </c>
      <c r="C23" s="10">
        <v>4.5999999999999999E-2</v>
      </c>
      <c r="D23" t="s">
        <v>115</v>
      </c>
    </row>
    <row r="24" spans="1:4" x14ac:dyDescent="0.25">
      <c r="A24" t="s">
        <v>9</v>
      </c>
      <c r="B24">
        <v>2037</v>
      </c>
      <c r="C24" s="10">
        <v>0.09</v>
      </c>
      <c r="D24" t="s">
        <v>115</v>
      </c>
    </row>
    <row r="25" spans="1:4" x14ac:dyDescent="0.25">
      <c r="A25" t="s">
        <v>9</v>
      </c>
      <c r="B25">
        <v>2038</v>
      </c>
      <c r="C25" s="10">
        <v>0.161</v>
      </c>
      <c r="D25" t="s">
        <v>115</v>
      </c>
    </row>
    <row r="26" spans="1:4" x14ac:dyDescent="0.25">
      <c r="A26" t="s">
        <v>9</v>
      </c>
      <c r="B26">
        <v>2039</v>
      </c>
      <c r="C26" s="10">
        <v>0.27100000000000002</v>
      </c>
      <c r="D26" t="s">
        <v>115</v>
      </c>
    </row>
    <row r="27" spans="1:4" x14ac:dyDescent="0.25">
      <c r="A27" t="s">
        <v>9</v>
      </c>
      <c r="B27">
        <v>2040</v>
      </c>
      <c r="C27" s="10">
        <v>0.42899999999999999</v>
      </c>
      <c r="D27" t="s">
        <v>115</v>
      </c>
    </row>
    <row r="28" spans="1:4" x14ac:dyDescent="0.25">
      <c r="A28" t="s">
        <v>9</v>
      </c>
      <c r="B28">
        <v>2041</v>
      </c>
      <c r="C28" s="10">
        <v>0.63700000000000001</v>
      </c>
      <c r="D28" t="s">
        <v>115</v>
      </c>
    </row>
    <row r="29" spans="1:4" x14ac:dyDescent="0.25">
      <c r="A29" t="s">
        <v>9</v>
      </c>
      <c r="B29">
        <v>2042</v>
      </c>
      <c r="C29" s="10">
        <v>0.90300000000000002</v>
      </c>
      <c r="D29" t="s">
        <v>115</v>
      </c>
    </row>
    <row r="30" spans="1:4" x14ac:dyDescent="0.25">
      <c r="A30" t="s">
        <v>9</v>
      </c>
      <c r="B30">
        <v>2043</v>
      </c>
      <c r="C30" s="10">
        <v>1.232</v>
      </c>
      <c r="D30" t="s">
        <v>115</v>
      </c>
    </row>
    <row r="31" spans="1:4" x14ac:dyDescent="0.25">
      <c r="A31" t="s">
        <v>9</v>
      </c>
      <c r="B31">
        <v>2044</v>
      </c>
      <c r="C31" s="10">
        <v>1.627</v>
      </c>
      <c r="D31" t="s">
        <v>115</v>
      </c>
    </row>
    <row r="32" spans="1:4" x14ac:dyDescent="0.25">
      <c r="A32" t="s">
        <v>9</v>
      </c>
      <c r="B32">
        <v>2045</v>
      </c>
      <c r="C32" s="10">
        <v>2.0920000000000001</v>
      </c>
      <c r="D32" t="s">
        <v>115</v>
      </c>
    </row>
    <row r="33" spans="1:4" x14ac:dyDescent="0.25">
      <c r="A33" t="s">
        <v>9</v>
      </c>
      <c r="B33">
        <v>2046</v>
      </c>
      <c r="C33" s="10">
        <v>2.6259999999999999</v>
      </c>
      <c r="D33" t="s">
        <v>115</v>
      </c>
    </row>
    <row r="34" spans="1:4" x14ac:dyDescent="0.25">
      <c r="A34" t="s">
        <v>9</v>
      </c>
      <c r="B34">
        <v>2047</v>
      </c>
      <c r="C34" s="10">
        <v>3.2290000000000001</v>
      </c>
      <c r="D34" t="s">
        <v>115</v>
      </c>
    </row>
    <row r="35" spans="1:4" x14ac:dyDescent="0.25">
      <c r="A35" t="s">
        <v>9</v>
      </c>
      <c r="B35">
        <v>2048</v>
      </c>
      <c r="C35" s="10">
        <v>3.8959999999999999</v>
      </c>
      <c r="D35" t="s">
        <v>115</v>
      </c>
    </row>
    <row r="36" spans="1:4" x14ac:dyDescent="0.25">
      <c r="A36" t="s">
        <v>9</v>
      </c>
      <c r="B36">
        <v>2049</v>
      </c>
      <c r="C36" s="10">
        <v>4.625</v>
      </c>
      <c r="D36" t="s">
        <v>115</v>
      </c>
    </row>
    <row r="37" spans="1:4" x14ac:dyDescent="0.25">
      <c r="A37" t="s">
        <v>9</v>
      </c>
      <c r="B37">
        <v>2050</v>
      </c>
      <c r="C37" s="10">
        <v>5.4109999999999996</v>
      </c>
      <c r="D37" t="s">
        <v>115</v>
      </c>
    </row>
    <row r="38" spans="1:4" x14ac:dyDescent="0.25">
      <c r="A38" t="s">
        <v>16</v>
      </c>
      <c r="B38">
        <v>2020</v>
      </c>
      <c r="C38" s="10">
        <v>0</v>
      </c>
      <c r="D38" t="s">
        <v>115</v>
      </c>
    </row>
    <row r="39" spans="1:4" x14ac:dyDescent="0.25">
      <c r="A39" t="s">
        <v>16</v>
      </c>
      <c r="B39">
        <v>2021</v>
      </c>
      <c r="C39" s="10">
        <v>0</v>
      </c>
      <c r="D39" t="s">
        <v>115</v>
      </c>
    </row>
    <row r="40" spans="1:4" x14ac:dyDescent="0.25">
      <c r="A40" t="s">
        <v>16</v>
      </c>
      <c r="B40">
        <v>2022</v>
      </c>
      <c r="C40" s="10">
        <v>0</v>
      </c>
      <c r="D40" t="s">
        <v>115</v>
      </c>
    </row>
    <row r="41" spans="1:4" x14ac:dyDescent="0.25">
      <c r="A41" t="s">
        <v>16</v>
      </c>
      <c r="B41">
        <v>2023</v>
      </c>
      <c r="C41" s="10">
        <v>0</v>
      </c>
      <c r="D41" t="s">
        <v>115</v>
      </c>
    </row>
    <row r="42" spans="1:4" x14ac:dyDescent="0.25">
      <c r="A42" t="s">
        <v>16</v>
      </c>
      <c r="B42">
        <v>2024</v>
      </c>
      <c r="C42" s="10">
        <v>0</v>
      </c>
      <c r="D42" t="s">
        <v>115</v>
      </c>
    </row>
    <row r="43" spans="1:4" x14ac:dyDescent="0.25">
      <c r="A43" t="s">
        <v>16</v>
      </c>
      <c r="B43">
        <v>2025</v>
      </c>
      <c r="C43" s="10">
        <v>0</v>
      </c>
      <c r="D43" t="s">
        <v>115</v>
      </c>
    </row>
    <row r="44" spans="1:4" x14ac:dyDescent="0.25">
      <c r="A44" t="s">
        <v>16</v>
      </c>
      <c r="B44">
        <v>2026</v>
      </c>
      <c r="C44" s="10">
        <v>0</v>
      </c>
      <c r="D44" t="s">
        <v>115</v>
      </c>
    </row>
    <row r="45" spans="1:4" x14ac:dyDescent="0.25">
      <c r="A45" t="s">
        <v>16</v>
      </c>
      <c r="B45">
        <v>2027</v>
      </c>
      <c r="C45" s="10">
        <v>0</v>
      </c>
      <c r="D45" t="s">
        <v>115</v>
      </c>
    </row>
    <row r="46" spans="1:4" x14ac:dyDescent="0.25">
      <c r="A46" t="s">
        <v>16</v>
      </c>
      <c r="B46">
        <v>2028</v>
      </c>
      <c r="C46" s="10">
        <v>0</v>
      </c>
      <c r="D46" t="s">
        <v>115</v>
      </c>
    </row>
    <row r="47" spans="1:4" x14ac:dyDescent="0.25">
      <c r="A47" t="s">
        <v>16</v>
      </c>
      <c r="B47">
        <v>2029</v>
      </c>
      <c r="C47" s="10">
        <v>0</v>
      </c>
      <c r="D47" t="s">
        <v>115</v>
      </c>
    </row>
    <row r="48" spans="1:4" x14ac:dyDescent="0.25">
      <c r="A48" t="s">
        <v>16</v>
      </c>
      <c r="B48">
        <v>2030</v>
      </c>
      <c r="C48" s="10">
        <v>0</v>
      </c>
      <c r="D48" t="s">
        <v>115</v>
      </c>
    </row>
    <row r="49" spans="1:4" x14ac:dyDescent="0.25">
      <c r="A49" t="s">
        <v>16</v>
      </c>
      <c r="B49">
        <v>2031</v>
      </c>
      <c r="C49" s="10">
        <v>0</v>
      </c>
      <c r="D49" t="s">
        <v>115</v>
      </c>
    </row>
    <row r="50" spans="1:4" x14ac:dyDescent="0.25">
      <c r="A50" t="s">
        <v>16</v>
      </c>
      <c r="B50">
        <v>2032</v>
      </c>
      <c r="C50" s="10">
        <v>1E-3</v>
      </c>
      <c r="D50" t="s">
        <v>115</v>
      </c>
    </row>
    <row r="51" spans="1:4" x14ac:dyDescent="0.25">
      <c r="A51" t="s">
        <v>16</v>
      </c>
      <c r="B51">
        <v>2033</v>
      </c>
      <c r="C51" s="10">
        <v>3.0000000000000001E-3</v>
      </c>
      <c r="D51" t="s">
        <v>115</v>
      </c>
    </row>
    <row r="52" spans="1:4" x14ac:dyDescent="0.25">
      <c r="A52" t="s">
        <v>16</v>
      </c>
      <c r="B52">
        <v>2034</v>
      </c>
      <c r="C52" s="10">
        <v>8.0000000000000002E-3</v>
      </c>
      <c r="D52" t="s">
        <v>115</v>
      </c>
    </row>
    <row r="53" spans="1:4" x14ac:dyDescent="0.25">
      <c r="A53" t="s">
        <v>16</v>
      </c>
      <c r="B53">
        <v>2035</v>
      </c>
      <c r="C53" s="10">
        <v>1.7999999999999999E-2</v>
      </c>
      <c r="D53" t="s">
        <v>115</v>
      </c>
    </row>
    <row r="54" spans="1:4" x14ac:dyDescent="0.25">
      <c r="A54" t="s">
        <v>16</v>
      </c>
      <c r="B54">
        <v>2036</v>
      </c>
      <c r="C54" s="10">
        <v>3.9E-2</v>
      </c>
      <c r="D54" t="s">
        <v>115</v>
      </c>
    </row>
    <row r="55" spans="1:4" x14ac:dyDescent="0.25">
      <c r="A55" t="s">
        <v>16</v>
      </c>
      <c r="B55">
        <v>2037</v>
      </c>
      <c r="C55" s="10">
        <v>7.6999999999999999E-2</v>
      </c>
      <c r="D55" t="s">
        <v>115</v>
      </c>
    </row>
    <row r="56" spans="1:4" x14ac:dyDescent="0.25">
      <c r="A56" t="s">
        <v>16</v>
      </c>
      <c r="B56">
        <v>2038</v>
      </c>
      <c r="C56" s="10">
        <v>0.14199999999999999</v>
      </c>
      <c r="D56" t="s">
        <v>115</v>
      </c>
    </row>
    <row r="57" spans="1:4" x14ac:dyDescent="0.25">
      <c r="A57" t="s">
        <v>16</v>
      </c>
      <c r="B57">
        <v>2039</v>
      </c>
      <c r="C57" s="10">
        <v>0.246</v>
      </c>
      <c r="D57" t="s">
        <v>115</v>
      </c>
    </row>
    <row r="58" spans="1:4" x14ac:dyDescent="0.25">
      <c r="A58" t="s">
        <v>16</v>
      </c>
      <c r="B58">
        <v>2040</v>
      </c>
      <c r="C58" s="10">
        <v>0.33200000000000002</v>
      </c>
      <c r="D58" t="s">
        <v>115</v>
      </c>
    </row>
    <row r="59" spans="1:4" x14ac:dyDescent="0.25">
      <c r="A59" t="s">
        <v>16</v>
      </c>
      <c r="B59">
        <v>2041</v>
      </c>
      <c r="C59" s="10">
        <v>0.59199999999999997</v>
      </c>
      <c r="D59" t="s">
        <v>115</v>
      </c>
    </row>
    <row r="60" spans="1:4" x14ac:dyDescent="0.25">
      <c r="A60" t="s">
        <v>16</v>
      </c>
      <c r="B60">
        <v>2042</v>
      </c>
      <c r="C60" s="10">
        <v>0.84199999999999997</v>
      </c>
      <c r="D60" t="s">
        <v>115</v>
      </c>
    </row>
    <row r="61" spans="1:4" x14ac:dyDescent="0.25">
      <c r="A61" t="s">
        <v>16</v>
      </c>
      <c r="B61">
        <v>2043</v>
      </c>
      <c r="C61" s="10">
        <v>1.4350000000000001</v>
      </c>
      <c r="D61" t="s">
        <v>115</v>
      </c>
    </row>
    <row r="62" spans="1:4" x14ac:dyDescent="0.25">
      <c r="A62" t="s">
        <v>16</v>
      </c>
      <c r="B62">
        <v>2044</v>
      </c>
      <c r="C62" s="10">
        <v>2.1080000000000001</v>
      </c>
      <c r="D62" t="s">
        <v>115</v>
      </c>
    </row>
    <row r="63" spans="1:4" x14ac:dyDescent="0.25">
      <c r="A63" t="s">
        <v>16</v>
      </c>
      <c r="B63">
        <v>2045</v>
      </c>
      <c r="C63" s="10">
        <v>2.8660000000000001</v>
      </c>
      <c r="D63" t="s">
        <v>115</v>
      </c>
    </row>
    <row r="64" spans="1:4" x14ac:dyDescent="0.25">
      <c r="A64" t="s">
        <v>16</v>
      </c>
      <c r="B64">
        <v>2046</v>
      </c>
      <c r="C64" s="10">
        <v>3.64</v>
      </c>
      <c r="D64" t="s">
        <v>115</v>
      </c>
    </row>
    <row r="65" spans="1:4" x14ac:dyDescent="0.25">
      <c r="A65" t="s">
        <v>16</v>
      </c>
      <c r="B65">
        <v>2047</v>
      </c>
      <c r="C65" s="10">
        <v>4.4980000000000002</v>
      </c>
      <c r="D65" t="s">
        <v>115</v>
      </c>
    </row>
    <row r="66" spans="1:4" x14ac:dyDescent="0.25">
      <c r="A66" t="s">
        <v>16</v>
      </c>
      <c r="B66">
        <v>2048</v>
      </c>
      <c r="C66" s="10">
        <v>5.4340000000000002</v>
      </c>
      <c r="D66" t="s">
        <v>115</v>
      </c>
    </row>
    <row r="67" spans="1:4" x14ac:dyDescent="0.25">
      <c r="A67" t="s">
        <v>16</v>
      </c>
      <c r="B67">
        <v>2049</v>
      </c>
      <c r="C67" s="10">
        <v>6.444</v>
      </c>
      <c r="D67" t="s">
        <v>115</v>
      </c>
    </row>
    <row r="68" spans="1:4" x14ac:dyDescent="0.25">
      <c r="A68" t="s">
        <v>16</v>
      </c>
      <c r="B68">
        <v>2050</v>
      </c>
      <c r="C68" s="10">
        <v>7.5190000000000001</v>
      </c>
      <c r="D68" t="s">
        <v>115</v>
      </c>
    </row>
    <row r="69" spans="1:4" x14ac:dyDescent="0.25">
      <c r="A69" t="s">
        <v>234</v>
      </c>
      <c r="B69">
        <v>2020</v>
      </c>
      <c r="C69" s="10">
        <v>0</v>
      </c>
      <c r="D69" t="s">
        <v>115</v>
      </c>
    </row>
    <row r="70" spans="1:4" x14ac:dyDescent="0.25">
      <c r="A70" t="s">
        <v>234</v>
      </c>
      <c r="B70">
        <v>2021</v>
      </c>
      <c r="C70" s="10">
        <v>0</v>
      </c>
      <c r="D70" t="s">
        <v>115</v>
      </c>
    </row>
    <row r="71" spans="1:4" x14ac:dyDescent="0.25">
      <c r="A71" t="s">
        <v>234</v>
      </c>
      <c r="B71">
        <v>2022</v>
      </c>
      <c r="C71" s="10">
        <v>0</v>
      </c>
      <c r="D71" t="s">
        <v>115</v>
      </c>
    </row>
    <row r="72" spans="1:4" x14ac:dyDescent="0.25">
      <c r="A72" t="s">
        <v>234</v>
      </c>
      <c r="B72">
        <v>2023</v>
      </c>
      <c r="C72" s="10">
        <v>0</v>
      </c>
      <c r="D72" t="s">
        <v>115</v>
      </c>
    </row>
    <row r="73" spans="1:4" x14ac:dyDescent="0.25">
      <c r="A73" t="s">
        <v>234</v>
      </c>
      <c r="B73">
        <v>2024</v>
      </c>
      <c r="C73" s="10">
        <v>0</v>
      </c>
      <c r="D73" t="s">
        <v>115</v>
      </c>
    </row>
    <row r="74" spans="1:4" x14ac:dyDescent="0.25">
      <c r="A74" t="s">
        <v>234</v>
      </c>
      <c r="B74">
        <v>2025</v>
      </c>
      <c r="C74" s="10">
        <v>0</v>
      </c>
      <c r="D74" t="s">
        <v>115</v>
      </c>
    </row>
    <row r="75" spans="1:4" x14ac:dyDescent="0.25">
      <c r="A75" t="s">
        <v>234</v>
      </c>
      <c r="B75">
        <v>2026</v>
      </c>
      <c r="C75" s="10">
        <v>0</v>
      </c>
      <c r="D75" t="s">
        <v>115</v>
      </c>
    </row>
    <row r="76" spans="1:4" x14ac:dyDescent="0.25">
      <c r="A76" t="s">
        <v>234</v>
      </c>
      <c r="B76">
        <v>2027</v>
      </c>
      <c r="C76" s="10">
        <v>0</v>
      </c>
      <c r="D76" t="s">
        <v>115</v>
      </c>
    </row>
    <row r="77" spans="1:4" x14ac:dyDescent="0.25">
      <c r="A77" t="s">
        <v>234</v>
      </c>
      <c r="B77">
        <v>2028</v>
      </c>
      <c r="C77" s="10">
        <v>0</v>
      </c>
      <c r="D77" t="s">
        <v>115</v>
      </c>
    </row>
    <row r="78" spans="1:4" x14ac:dyDescent="0.25">
      <c r="A78" t="s">
        <v>234</v>
      </c>
      <c r="B78">
        <v>2029</v>
      </c>
      <c r="C78" s="10">
        <v>0</v>
      </c>
      <c r="D78" t="s">
        <v>115</v>
      </c>
    </row>
    <row r="79" spans="1:4" x14ac:dyDescent="0.25">
      <c r="A79" t="s">
        <v>234</v>
      </c>
      <c r="B79">
        <v>2030</v>
      </c>
      <c r="C79" s="10">
        <v>0</v>
      </c>
      <c r="D79" t="s">
        <v>115</v>
      </c>
    </row>
    <row r="80" spans="1:4" x14ac:dyDescent="0.25">
      <c r="A80" t="s">
        <v>234</v>
      </c>
      <c r="B80">
        <v>2031</v>
      </c>
      <c r="C80" s="10">
        <v>0</v>
      </c>
      <c r="D80" t="s">
        <v>115</v>
      </c>
    </row>
    <row r="81" spans="1:4" x14ac:dyDescent="0.25">
      <c r="A81" t="s">
        <v>234</v>
      </c>
      <c r="B81">
        <v>2032</v>
      </c>
      <c r="C81" s="10">
        <v>1E-3</v>
      </c>
      <c r="D81" t="s">
        <v>115</v>
      </c>
    </row>
    <row r="82" spans="1:4" x14ac:dyDescent="0.25">
      <c r="A82" t="s">
        <v>234</v>
      </c>
      <c r="B82">
        <v>2033</v>
      </c>
      <c r="C82" s="10">
        <v>5.0000000000000001E-3</v>
      </c>
      <c r="D82" t="s">
        <v>115</v>
      </c>
    </row>
    <row r="83" spans="1:4" x14ac:dyDescent="0.25">
      <c r="A83" t="s">
        <v>234</v>
      </c>
      <c r="B83">
        <v>2034</v>
      </c>
      <c r="C83" s="10">
        <v>1.6E-2</v>
      </c>
      <c r="D83" t="s">
        <v>115</v>
      </c>
    </row>
    <row r="84" spans="1:4" x14ac:dyDescent="0.25">
      <c r="A84" t="s">
        <v>234</v>
      </c>
      <c r="B84">
        <v>2035</v>
      </c>
      <c r="C84" s="10">
        <v>4.5999999999999999E-2</v>
      </c>
      <c r="D84" t="s">
        <v>115</v>
      </c>
    </row>
    <row r="85" spans="1:4" x14ac:dyDescent="0.25">
      <c r="A85" t="s">
        <v>234</v>
      </c>
      <c r="B85">
        <v>2036</v>
      </c>
      <c r="C85" s="10">
        <v>0.114</v>
      </c>
      <c r="D85" t="s">
        <v>115</v>
      </c>
    </row>
    <row r="86" spans="1:4" x14ac:dyDescent="0.25">
      <c r="A86" t="s">
        <v>234</v>
      </c>
      <c r="B86">
        <v>2037</v>
      </c>
      <c r="C86" s="10">
        <v>0.249</v>
      </c>
      <c r="D86" t="s">
        <v>115</v>
      </c>
    </row>
    <row r="87" spans="1:4" x14ac:dyDescent="0.25">
      <c r="A87" t="s">
        <v>234</v>
      </c>
      <c r="B87">
        <v>2038</v>
      </c>
      <c r="C87" s="10">
        <v>0.48299999999999998</v>
      </c>
      <c r="D87" t="s">
        <v>115</v>
      </c>
    </row>
    <row r="88" spans="1:4" x14ac:dyDescent="0.25">
      <c r="A88" t="s">
        <v>234</v>
      </c>
      <c r="B88">
        <v>2039</v>
      </c>
      <c r="C88" s="10">
        <v>0.84899999999999998</v>
      </c>
      <c r="D88" t="s">
        <v>115</v>
      </c>
    </row>
    <row r="89" spans="1:4" x14ac:dyDescent="0.25">
      <c r="A89" t="s">
        <v>234</v>
      </c>
      <c r="B89">
        <v>2040</v>
      </c>
      <c r="C89" s="10">
        <v>1.3680000000000001</v>
      </c>
      <c r="D89" t="s">
        <v>115</v>
      </c>
    </row>
    <row r="90" spans="1:4" x14ac:dyDescent="0.25">
      <c r="A90" t="s">
        <v>234</v>
      </c>
      <c r="B90">
        <v>2041</v>
      </c>
      <c r="C90" s="10">
        <v>2.048</v>
      </c>
      <c r="D90" t="s">
        <v>115</v>
      </c>
    </row>
    <row r="91" spans="1:4" x14ac:dyDescent="0.25">
      <c r="A91" t="s">
        <v>234</v>
      </c>
      <c r="B91">
        <v>2042</v>
      </c>
      <c r="C91" s="10">
        <v>2.8759999999999999</v>
      </c>
      <c r="D91" t="s">
        <v>115</v>
      </c>
    </row>
    <row r="92" spans="1:4" x14ac:dyDescent="0.25">
      <c r="A92" t="s">
        <v>234</v>
      </c>
      <c r="B92">
        <v>2043</v>
      </c>
      <c r="C92" s="10">
        <v>3.8290000000000002</v>
      </c>
      <c r="D92" t="s">
        <v>115</v>
      </c>
    </row>
    <row r="93" spans="1:4" x14ac:dyDescent="0.25">
      <c r="A93" t="s">
        <v>234</v>
      </c>
      <c r="B93">
        <v>2044</v>
      </c>
      <c r="C93" s="10">
        <v>4.883</v>
      </c>
      <c r="D93" t="s">
        <v>115</v>
      </c>
    </row>
    <row r="94" spans="1:4" x14ac:dyDescent="0.25">
      <c r="A94" t="s">
        <v>234</v>
      </c>
      <c r="B94">
        <v>2045</v>
      </c>
      <c r="C94" s="10">
        <v>6.0129999999999999</v>
      </c>
      <c r="D94" t="s">
        <v>115</v>
      </c>
    </row>
    <row r="95" spans="1:4" x14ac:dyDescent="0.25">
      <c r="A95" t="s">
        <v>234</v>
      </c>
      <c r="B95">
        <v>2046</v>
      </c>
      <c r="C95" s="10">
        <v>7.2009999999999996</v>
      </c>
      <c r="D95" t="s">
        <v>115</v>
      </c>
    </row>
    <row r="96" spans="1:4" x14ac:dyDescent="0.25">
      <c r="A96" t="s">
        <v>234</v>
      </c>
      <c r="B96">
        <v>2047</v>
      </c>
      <c r="C96" s="10">
        <v>8.4309999999999992</v>
      </c>
      <c r="D96" t="s">
        <v>115</v>
      </c>
    </row>
    <row r="97" spans="1:4" x14ac:dyDescent="0.25">
      <c r="A97" t="s">
        <v>234</v>
      </c>
      <c r="B97">
        <v>2048</v>
      </c>
      <c r="C97" s="10">
        <v>9.6929999999999996</v>
      </c>
      <c r="D97" t="s">
        <v>115</v>
      </c>
    </row>
    <row r="98" spans="1:4" x14ac:dyDescent="0.25">
      <c r="A98" t="s">
        <v>234</v>
      </c>
      <c r="B98">
        <v>2049</v>
      </c>
      <c r="C98" s="10">
        <v>10.977</v>
      </c>
      <c r="D98" t="s">
        <v>115</v>
      </c>
    </row>
    <row r="99" spans="1:4" x14ac:dyDescent="0.25">
      <c r="A99" t="s">
        <v>234</v>
      </c>
      <c r="B99">
        <v>2050</v>
      </c>
      <c r="C99" s="10">
        <v>12.279</v>
      </c>
      <c r="D99" t="s">
        <v>115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workbookViewId="0"/>
  </sheetViews>
  <sheetFormatPr defaultColWidth="11.5703125" defaultRowHeight="15" x14ac:dyDescent="0.25"/>
  <cols>
    <col min="1" max="1" width="25.140625" bestFit="1" customWidth="1"/>
  </cols>
  <sheetData>
    <row r="1" spans="1:5" x14ac:dyDescent="0.25">
      <c r="A1" s="15" t="s">
        <v>38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4</v>
      </c>
      <c r="B6" s="3" t="s">
        <v>6</v>
      </c>
      <c r="C6" s="3" t="s">
        <v>39</v>
      </c>
      <c r="D6" s="3" t="s">
        <v>40</v>
      </c>
      <c r="E6" s="3" t="s">
        <v>41</v>
      </c>
    </row>
    <row r="7" spans="1:5" x14ac:dyDescent="0.25">
      <c r="A7" t="s">
        <v>42</v>
      </c>
      <c r="B7">
        <v>2021</v>
      </c>
      <c r="C7" s="10">
        <v>0.57379999999999998</v>
      </c>
      <c r="D7" s="10">
        <v>2.7572000000000001</v>
      </c>
      <c r="E7" s="12">
        <v>0.91</v>
      </c>
    </row>
    <row r="8" spans="1:5" x14ac:dyDescent="0.25">
      <c r="A8" t="s">
        <v>9</v>
      </c>
      <c r="B8">
        <v>2030</v>
      </c>
      <c r="C8" s="10">
        <v>5.8380999999999998</v>
      </c>
      <c r="D8" s="10">
        <v>18.804530000000003</v>
      </c>
      <c r="E8" s="12">
        <v>1.58</v>
      </c>
    </row>
    <row r="9" spans="1:5" x14ac:dyDescent="0.25">
      <c r="A9" t="s">
        <v>16</v>
      </c>
      <c r="B9">
        <v>2030</v>
      </c>
      <c r="C9" s="10">
        <v>5.1015999999999995</v>
      </c>
      <c r="D9" s="10">
        <v>19.802700000000002</v>
      </c>
      <c r="E9" s="12">
        <v>1.98</v>
      </c>
    </row>
    <row r="10" spans="1:5" x14ac:dyDescent="0.25">
      <c r="A10" t="s">
        <v>9</v>
      </c>
      <c r="B10">
        <v>2050</v>
      </c>
      <c r="C10" s="10">
        <v>24.5519</v>
      </c>
      <c r="D10" s="10">
        <v>15.993141</v>
      </c>
      <c r="E10" s="12">
        <v>17.43</v>
      </c>
    </row>
    <row r="11" spans="1:5" x14ac:dyDescent="0.25">
      <c r="A11" t="s">
        <v>16</v>
      </c>
      <c r="B11">
        <v>2050</v>
      </c>
      <c r="C11" s="10">
        <v>24.472800000000003</v>
      </c>
      <c r="D11" s="10">
        <v>39.662469999999999</v>
      </c>
      <c r="E11" s="12">
        <v>13.03</v>
      </c>
    </row>
  </sheetData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18"/>
  <sheetViews>
    <sheetView workbookViewId="0"/>
  </sheetViews>
  <sheetFormatPr defaultColWidth="11.5703125" defaultRowHeight="15" x14ac:dyDescent="0.25"/>
  <cols>
    <col min="3" max="3" width="13.28515625" bestFit="1" customWidth="1"/>
  </cols>
  <sheetData>
    <row r="1" spans="1:4" x14ac:dyDescent="0.25">
      <c r="A1" s="15" t="s">
        <v>235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5</v>
      </c>
      <c r="B6" s="3" t="s">
        <v>44</v>
      </c>
      <c r="C6" s="3" t="s">
        <v>7</v>
      </c>
      <c r="D6" s="3" t="s">
        <v>8</v>
      </c>
    </row>
    <row r="7" spans="1:4" x14ac:dyDescent="0.25">
      <c r="A7" t="s">
        <v>10</v>
      </c>
      <c r="B7" t="s">
        <v>236</v>
      </c>
      <c r="C7" s="10">
        <v>101.4336679</v>
      </c>
      <c r="D7" t="s">
        <v>11</v>
      </c>
    </row>
    <row r="8" spans="1:4" x14ac:dyDescent="0.25">
      <c r="A8" t="s">
        <v>10</v>
      </c>
      <c r="B8" t="s">
        <v>237</v>
      </c>
      <c r="C8" s="10">
        <v>-87.8703</v>
      </c>
      <c r="D8" t="s">
        <v>11</v>
      </c>
    </row>
    <row r="9" spans="1:4" x14ac:dyDescent="0.25">
      <c r="A9" t="s">
        <v>13</v>
      </c>
      <c r="B9" t="s">
        <v>236</v>
      </c>
      <c r="C9" s="10">
        <v>0</v>
      </c>
      <c r="D9" t="s">
        <v>11</v>
      </c>
    </row>
    <row r="10" spans="1:4" x14ac:dyDescent="0.25">
      <c r="A10" t="s">
        <v>13</v>
      </c>
      <c r="B10" t="s">
        <v>237</v>
      </c>
      <c r="C10" s="10">
        <v>-233.6103</v>
      </c>
      <c r="D10" t="s">
        <v>11</v>
      </c>
    </row>
    <row r="11" spans="1:4" x14ac:dyDescent="0.25">
      <c r="A11" t="s">
        <v>12</v>
      </c>
      <c r="B11" t="s">
        <v>236</v>
      </c>
      <c r="C11" s="10">
        <v>0</v>
      </c>
      <c r="D11" t="s">
        <v>11</v>
      </c>
    </row>
    <row r="12" spans="1:4" x14ac:dyDescent="0.25">
      <c r="A12" t="s">
        <v>12</v>
      </c>
      <c r="B12" t="s">
        <v>237</v>
      </c>
      <c r="C12" s="10">
        <v>-126.5035</v>
      </c>
      <c r="D12" t="s">
        <v>11</v>
      </c>
    </row>
    <row r="13" spans="1:4" x14ac:dyDescent="0.25">
      <c r="A13" t="s">
        <v>103</v>
      </c>
      <c r="B13" t="s">
        <v>236</v>
      </c>
      <c r="C13" s="10">
        <v>379.57186380000002</v>
      </c>
      <c r="D13" t="s">
        <v>11</v>
      </c>
    </row>
    <row r="14" spans="1:4" x14ac:dyDescent="0.25">
      <c r="A14" t="s">
        <v>103</v>
      </c>
      <c r="B14" t="s">
        <v>237</v>
      </c>
      <c r="C14" s="10">
        <v>198.94479999999999</v>
      </c>
      <c r="D14" t="s">
        <v>11</v>
      </c>
    </row>
    <row r="15" spans="1:4" x14ac:dyDescent="0.25">
      <c r="A15" t="s">
        <v>219</v>
      </c>
      <c r="B15" t="s">
        <v>236</v>
      </c>
      <c r="C15" s="10">
        <v>0</v>
      </c>
      <c r="D15" t="s">
        <v>11</v>
      </c>
    </row>
    <row r="16" spans="1:4" x14ac:dyDescent="0.25">
      <c r="A16" t="s">
        <v>219</v>
      </c>
      <c r="B16" t="s">
        <v>237</v>
      </c>
      <c r="C16" s="10">
        <v>408.86630000000002</v>
      </c>
      <c r="D16" t="s">
        <v>11</v>
      </c>
    </row>
    <row r="17" spans="1:4" x14ac:dyDescent="0.25">
      <c r="A17" t="s">
        <v>238</v>
      </c>
      <c r="B17" t="s">
        <v>236</v>
      </c>
      <c r="C17" s="10">
        <v>481.00553159999998</v>
      </c>
      <c r="D17" t="s">
        <v>11</v>
      </c>
    </row>
    <row r="18" spans="1:4" x14ac:dyDescent="0.25">
      <c r="A18" t="s">
        <v>238</v>
      </c>
      <c r="B18" t="s">
        <v>237</v>
      </c>
      <c r="C18" s="10">
        <v>159.827</v>
      </c>
      <c r="D18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21"/>
  <sheetViews>
    <sheetView workbookViewId="0"/>
  </sheetViews>
  <sheetFormatPr defaultColWidth="11.5703125" defaultRowHeight="15" x14ac:dyDescent="0.25"/>
  <sheetData>
    <row r="1" spans="1:4" x14ac:dyDescent="0.25">
      <c r="A1" s="15" t="s">
        <v>239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44</v>
      </c>
      <c r="B6" s="3" t="s">
        <v>4</v>
      </c>
      <c r="C6" s="3" t="s">
        <v>7</v>
      </c>
      <c r="D6" s="3" t="s">
        <v>8</v>
      </c>
    </row>
    <row r="7" spans="1:4" x14ac:dyDescent="0.25">
      <c r="A7" t="s">
        <v>240</v>
      </c>
      <c r="B7" t="s">
        <v>17</v>
      </c>
      <c r="C7" s="14">
        <v>1.5299999999999999E-2</v>
      </c>
      <c r="D7" t="s">
        <v>241</v>
      </c>
    </row>
    <row r="8" spans="1:4" x14ac:dyDescent="0.25">
      <c r="A8" t="s">
        <v>240</v>
      </c>
      <c r="B8" t="s">
        <v>9</v>
      </c>
      <c r="C8" s="14">
        <v>1.26E-2</v>
      </c>
      <c r="D8" t="s">
        <v>241</v>
      </c>
    </row>
    <row r="9" spans="1:4" x14ac:dyDescent="0.25">
      <c r="A9" t="s">
        <v>240</v>
      </c>
      <c r="B9" t="s">
        <v>16</v>
      </c>
      <c r="C9" s="14">
        <v>1.41E-2</v>
      </c>
      <c r="D9" t="s">
        <v>241</v>
      </c>
    </row>
    <row r="10" spans="1:4" x14ac:dyDescent="0.25">
      <c r="A10" t="s">
        <v>242</v>
      </c>
      <c r="B10" t="s">
        <v>17</v>
      </c>
      <c r="C10" s="14">
        <v>8.9999999999999993E-3</v>
      </c>
      <c r="D10" t="s">
        <v>241</v>
      </c>
    </row>
    <row r="11" spans="1:4" x14ac:dyDescent="0.25">
      <c r="A11" t="s">
        <v>242</v>
      </c>
      <c r="B11" t="s">
        <v>9</v>
      </c>
      <c r="C11" s="14">
        <v>8.8999999999999999E-3</v>
      </c>
      <c r="D11" t="s">
        <v>241</v>
      </c>
    </row>
    <row r="12" spans="1:4" x14ac:dyDescent="0.25">
      <c r="A12" t="s">
        <v>242</v>
      </c>
      <c r="B12" t="s">
        <v>16</v>
      </c>
      <c r="C12" s="14">
        <v>8.8999999999999999E-3</v>
      </c>
      <c r="D12" t="s">
        <v>241</v>
      </c>
    </row>
    <row r="13" spans="1:4" x14ac:dyDescent="0.25">
      <c r="A13" t="s">
        <v>243</v>
      </c>
      <c r="B13" t="s">
        <v>17</v>
      </c>
      <c r="C13" s="14">
        <v>1.29E-2</v>
      </c>
      <c r="D13" t="s">
        <v>241</v>
      </c>
    </row>
    <row r="14" spans="1:4" x14ac:dyDescent="0.25">
      <c r="A14" t="s">
        <v>243</v>
      </c>
      <c r="B14" t="s">
        <v>9</v>
      </c>
      <c r="C14" s="14">
        <v>1.2800000000000001E-2</v>
      </c>
      <c r="D14" t="s">
        <v>241</v>
      </c>
    </row>
    <row r="15" spans="1:4" x14ac:dyDescent="0.25">
      <c r="A15" t="s">
        <v>243</v>
      </c>
      <c r="B15" t="s">
        <v>16</v>
      </c>
      <c r="C15" s="14">
        <v>1.2800000000000001E-2</v>
      </c>
      <c r="D15" t="s">
        <v>241</v>
      </c>
    </row>
    <row r="16" spans="1:4" x14ac:dyDescent="0.25">
      <c r="A16" t="s">
        <v>244</v>
      </c>
      <c r="B16" t="s">
        <v>17</v>
      </c>
      <c r="C16" s="14">
        <v>1.5599999999999999E-2</v>
      </c>
      <c r="D16" t="s">
        <v>241</v>
      </c>
    </row>
    <row r="17" spans="1:4" x14ac:dyDescent="0.25">
      <c r="A17" t="s">
        <v>244</v>
      </c>
      <c r="B17" t="s">
        <v>9</v>
      </c>
      <c r="C17" s="14">
        <v>1.4E-2</v>
      </c>
      <c r="D17" t="s">
        <v>241</v>
      </c>
    </row>
    <row r="18" spans="1:4" x14ac:dyDescent="0.25">
      <c r="A18" t="s">
        <v>244</v>
      </c>
      <c r="B18" t="s">
        <v>16</v>
      </c>
      <c r="C18" s="14">
        <v>1.4800000000000001E-2</v>
      </c>
      <c r="D18" t="s">
        <v>241</v>
      </c>
    </row>
    <row r="19" spans="1:4" x14ac:dyDescent="0.25">
      <c r="A19" t="s">
        <v>245</v>
      </c>
      <c r="B19" t="s">
        <v>17</v>
      </c>
      <c r="C19" s="14">
        <v>2.2599999999999999E-2</v>
      </c>
      <c r="D19" t="s">
        <v>241</v>
      </c>
    </row>
    <row r="20" spans="1:4" x14ac:dyDescent="0.25">
      <c r="A20" t="s">
        <v>245</v>
      </c>
      <c r="B20" t="s">
        <v>9</v>
      </c>
      <c r="C20" s="14">
        <v>2.3300000000000001E-2</v>
      </c>
      <c r="D20" t="s">
        <v>241</v>
      </c>
    </row>
    <row r="21" spans="1:4" x14ac:dyDescent="0.25">
      <c r="A21" t="s">
        <v>245</v>
      </c>
      <c r="B21" t="s">
        <v>16</v>
      </c>
      <c r="C21" s="14">
        <v>2.3900000000000001E-2</v>
      </c>
      <c r="D21" t="s">
        <v>241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/>
  </sheetViews>
  <sheetFormatPr defaultColWidth="11.5703125" defaultRowHeight="15" x14ac:dyDescent="0.25"/>
  <sheetData>
    <row r="1" spans="1:4" x14ac:dyDescent="0.25">
      <c r="A1" s="15" t="s">
        <v>43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44</v>
      </c>
      <c r="C6" s="3" t="s">
        <v>7</v>
      </c>
      <c r="D6" s="3" t="s">
        <v>8</v>
      </c>
    </row>
    <row r="7" spans="1:4" x14ac:dyDescent="0.25">
      <c r="A7">
        <v>2030</v>
      </c>
      <c r="B7" t="s">
        <v>29</v>
      </c>
      <c r="C7" s="10">
        <v>8.2757499999999998E-2</v>
      </c>
      <c r="D7" t="s">
        <v>36</v>
      </c>
    </row>
    <row r="8" spans="1:4" x14ac:dyDescent="0.25">
      <c r="A8">
        <v>2030</v>
      </c>
      <c r="B8" t="s">
        <v>45</v>
      </c>
      <c r="C8" s="10">
        <v>1.0042175</v>
      </c>
      <c r="D8" t="s">
        <v>36</v>
      </c>
    </row>
    <row r="9" spans="1:4" x14ac:dyDescent="0.25">
      <c r="A9">
        <v>2030</v>
      </c>
      <c r="B9" t="s">
        <v>27</v>
      </c>
      <c r="C9" s="10">
        <v>1.11165</v>
      </c>
      <c r="D9" t="s">
        <v>36</v>
      </c>
    </row>
    <row r="10" spans="1:4" x14ac:dyDescent="0.25">
      <c r="A10">
        <v>2035</v>
      </c>
      <c r="B10" t="s">
        <v>29</v>
      </c>
      <c r="C10" s="10">
        <v>0.31362250000000003</v>
      </c>
      <c r="D10" t="s">
        <v>36</v>
      </c>
    </row>
    <row r="11" spans="1:4" x14ac:dyDescent="0.25">
      <c r="A11">
        <v>2035</v>
      </c>
      <c r="B11" t="s">
        <v>45</v>
      </c>
      <c r="C11" s="10">
        <v>2.4416566666666699</v>
      </c>
      <c r="D11" t="s">
        <v>36</v>
      </c>
    </row>
    <row r="12" spans="1:4" x14ac:dyDescent="0.25">
      <c r="A12">
        <v>2035</v>
      </c>
      <c r="B12" t="s">
        <v>27</v>
      </c>
      <c r="C12" s="10">
        <v>2.43955416666667</v>
      </c>
      <c r="D12" t="s">
        <v>36</v>
      </c>
    </row>
    <row r="13" spans="1:4" x14ac:dyDescent="0.25">
      <c r="A13">
        <v>2040</v>
      </c>
      <c r="B13" t="s">
        <v>29</v>
      </c>
      <c r="C13" s="10">
        <v>0.68527000000000005</v>
      </c>
      <c r="D13" t="s">
        <v>36</v>
      </c>
    </row>
    <row r="14" spans="1:4" x14ac:dyDescent="0.25">
      <c r="A14">
        <v>2040</v>
      </c>
      <c r="B14" t="s">
        <v>45</v>
      </c>
      <c r="C14" s="10">
        <v>4.2802183333333303</v>
      </c>
      <c r="D14" t="s">
        <v>36</v>
      </c>
    </row>
    <row r="15" spans="1:4" x14ac:dyDescent="0.25">
      <c r="A15">
        <v>2040</v>
      </c>
      <c r="B15" t="s">
        <v>27</v>
      </c>
      <c r="C15" s="10">
        <v>3.3943516666666702</v>
      </c>
      <c r="D15" t="s">
        <v>36</v>
      </c>
    </row>
    <row r="16" spans="1:4" x14ac:dyDescent="0.25">
      <c r="A16">
        <v>2045</v>
      </c>
      <c r="B16" t="s">
        <v>29</v>
      </c>
      <c r="C16" s="10">
        <v>1.0860316666666701</v>
      </c>
      <c r="D16" t="s">
        <v>36</v>
      </c>
    </row>
    <row r="17" spans="1:4" x14ac:dyDescent="0.25">
      <c r="A17">
        <v>2045</v>
      </c>
      <c r="B17" t="s">
        <v>45</v>
      </c>
      <c r="C17" s="10">
        <v>6.2840416666666696</v>
      </c>
      <c r="D17" t="s">
        <v>36</v>
      </c>
    </row>
    <row r="18" spans="1:4" x14ac:dyDescent="0.25">
      <c r="A18">
        <v>2045</v>
      </c>
      <c r="B18" t="s">
        <v>27</v>
      </c>
      <c r="C18" s="10">
        <v>3.9606866666666698</v>
      </c>
      <c r="D18" t="s">
        <v>36</v>
      </c>
    </row>
    <row r="19" spans="1:4" x14ac:dyDescent="0.25">
      <c r="A19">
        <v>2050</v>
      </c>
      <c r="B19" t="s">
        <v>29</v>
      </c>
      <c r="C19" s="10">
        <v>1.46455</v>
      </c>
      <c r="D19" t="s">
        <v>36</v>
      </c>
    </row>
    <row r="20" spans="1:4" x14ac:dyDescent="0.25">
      <c r="A20">
        <v>2050</v>
      </c>
      <c r="B20" t="s">
        <v>45</v>
      </c>
      <c r="C20" s="10">
        <v>7.9801266666666697</v>
      </c>
      <c r="D20" t="s">
        <v>36</v>
      </c>
    </row>
    <row r="21" spans="1:4" x14ac:dyDescent="0.25">
      <c r="A21">
        <v>2050</v>
      </c>
      <c r="B21" t="s">
        <v>27</v>
      </c>
      <c r="C21" s="10">
        <v>4.2978575000000001</v>
      </c>
      <c r="D21" t="s">
        <v>36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44"/>
  <sheetViews>
    <sheetView workbookViewId="0"/>
  </sheetViews>
  <sheetFormatPr defaultColWidth="11.5703125" defaultRowHeight="15" x14ac:dyDescent="0.25"/>
  <cols>
    <col min="3" max="3" width="17" bestFit="1" customWidth="1"/>
  </cols>
  <sheetData>
    <row r="1" spans="1:5" x14ac:dyDescent="0.25">
      <c r="A1" s="15" t="s">
        <v>46</v>
      </c>
    </row>
    <row r="2" spans="1:5" x14ac:dyDescent="0.25">
      <c r="A2" s="1" t="str">
        <f>HYPERLINK("#'Table of Contents'!A1","Return to Table of Contents")</f>
        <v>Return to Table of Contents</v>
      </c>
    </row>
    <row r="6" spans="1:5" s="3" customFormat="1" x14ac:dyDescent="0.25">
      <c r="A6" s="3" t="s">
        <v>6</v>
      </c>
      <c r="B6" s="3" t="s">
        <v>7</v>
      </c>
      <c r="C6" s="3" t="s">
        <v>4</v>
      </c>
      <c r="D6" s="3" t="s">
        <v>8</v>
      </c>
    </row>
    <row r="7" spans="1:5" x14ac:dyDescent="0.25">
      <c r="A7">
        <v>2005</v>
      </c>
      <c r="B7" s="10">
        <v>2.61239</v>
      </c>
      <c r="C7" t="s">
        <v>17</v>
      </c>
      <c r="D7" t="s">
        <v>47</v>
      </c>
      <c r="E7">
        <v>2612.39</v>
      </c>
    </row>
    <row r="8" spans="1:5" x14ac:dyDescent="0.25">
      <c r="A8">
        <v>2006</v>
      </c>
      <c r="B8" s="10">
        <v>2.78688</v>
      </c>
      <c r="C8" t="s">
        <v>17</v>
      </c>
      <c r="D8" t="s">
        <v>47</v>
      </c>
      <c r="E8">
        <v>2786.88</v>
      </c>
    </row>
    <row r="9" spans="1:5" x14ac:dyDescent="0.25">
      <c r="A9">
        <v>2007</v>
      </c>
      <c r="B9" s="10">
        <v>2.8862800000000002</v>
      </c>
      <c r="C9" t="s">
        <v>17</v>
      </c>
      <c r="D9" t="s">
        <v>47</v>
      </c>
      <c r="E9">
        <v>2886.28</v>
      </c>
    </row>
    <row r="10" spans="1:5" x14ac:dyDescent="0.25">
      <c r="A10">
        <v>2008</v>
      </c>
      <c r="B10" s="10">
        <v>2.8187199999999999</v>
      </c>
      <c r="C10" t="s">
        <v>17</v>
      </c>
      <c r="D10" t="s">
        <v>47</v>
      </c>
      <c r="E10">
        <v>2818.72</v>
      </c>
    </row>
    <row r="11" spans="1:5" x14ac:dyDescent="0.25">
      <c r="A11">
        <v>2009</v>
      </c>
      <c r="B11" s="10">
        <v>2.8550599999999999</v>
      </c>
      <c r="C11" t="s">
        <v>17</v>
      </c>
      <c r="D11" t="s">
        <v>47</v>
      </c>
      <c r="E11">
        <v>2855.06</v>
      </c>
    </row>
    <row r="12" spans="1:5" x14ac:dyDescent="0.25">
      <c r="A12">
        <v>2010</v>
      </c>
      <c r="B12" s="10">
        <v>2.9757199999999999</v>
      </c>
      <c r="C12" t="s">
        <v>17</v>
      </c>
      <c r="D12" t="s">
        <v>47</v>
      </c>
      <c r="E12">
        <v>2975.72</v>
      </c>
    </row>
    <row r="13" spans="1:5" x14ac:dyDescent="0.25">
      <c r="A13">
        <v>2011</v>
      </c>
      <c r="B13" s="10">
        <v>3.1438099999999998</v>
      </c>
      <c r="C13" t="s">
        <v>17</v>
      </c>
      <c r="D13" t="s">
        <v>47</v>
      </c>
      <c r="E13">
        <v>3143.81</v>
      </c>
    </row>
    <row r="14" spans="1:5" x14ac:dyDescent="0.25">
      <c r="A14">
        <v>2012</v>
      </c>
      <c r="B14" s="10">
        <v>3.3770799999999999</v>
      </c>
      <c r="C14" t="s">
        <v>17</v>
      </c>
      <c r="D14" t="s">
        <v>47</v>
      </c>
      <c r="E14">
        <v>3377.08</v>
      </c>
    </row>
    <row r="15" spans="1:5" x14ac:dyDescent="0.25">
      <c r="A15">
        <v>2013</v>
      </c>
      <c r="B15" s="10">
        <v>3.6175300000000004</v>
      </c>
      <c r="C15" t="s">
        <v>17</v>
      </c>
      <c r="D15" t="s">
        <v>47</v>
      </c>
      <c r="E15">
        <v>3617.53</v>
      </c>
    </row>
    <row r="16" spans="1:5" x14ac:dyDescent="0.25">
      <c r="A16">
        <v>2014</v>
      </c>
      <c r="B16" s="10">
        <v>3.8575599999999999</v>
      </c>
      <c r="C16" t="s">
        <v>17</v>
      </c>
      <c r="D16" t="s">
        <v>47</v>
      </c>
      <c r="E16">
        <v>3857.56</v>
      </c>
    </row>
    <row r="17" spans="1:5" x14ac:dyDescent="0.25">
      <c r="A17">
        <v>2015</v>
      </c>
      <c r="B17" s="10">
        <v>4.0332100000000004</v>
      </c>
      <c r="C17" t="s">
        <v>17</v>
      </c>
      <c r="D17" t="s">
        <v>47</v>
      </c>
      <c r="E17">
        <v>4033.21</v>
      </c>
    </row>
    <row r="18" spans="1:5" x14ac:dyDescent="0.25">
      <c r="A18">
        <v>2016</v>
      </c>
      <c r="B18" s="10">
        <v>3.9996468030000001</v>
      </c>
      <c r="C18" t="s">
        <v>17</v>
      </c>
      <c r="D18" t="s">
        <v>47</v>
      </c>
      <c r="E18">
        <v>3999.6468030000001</v>
      </c>
    </row>
    <row r="19" spans="1:5" x14ac:dyDescent="0.25">
      <c r="A19">
        <v>2017</v>
      </c>
      <c r="B19" s="10">
        <v>4.3674346310000001</v>
      </c>
      <c r="C19" t="s">
        <v>17</v>
      </c>
      <c r="D19" t="s">
        <v>47</v>
      </c>
      <c r="E19">
        <v>4367.4346310000001</v>
      </c>
    </row>
    <row r="20" spans="1:5" x14ac:dyDescent="0.25">
      <c r="A20">
        <v>2018</v>
      </c>
      <c r="B20" s="10">
        <v>4.7692781210000001</v>
      </c>
      <c r="C20" t="s">
        <v>17</v>
      </c>
      <c r="D20" t="s">
        <v>47</v>
      </c>
      <c r="E20">
        <v>4769.2781210000003</v>
      </c>
    </row>
    <row r="21" spans="1:5" x14ac:dyDescent="0.25">
      <c r="A21">
        <v>2019</v>
      </c>
      <c r="B21" s="10">
        <v>4.8899251990000003</v>
      </c>
      <c r="C21" t="s">
        <v>17</v>
      </c>
      <c r="D21" t="s">
        <v>47</v>
      </c>
      <c r="E21">
        <v>4889.9251990000002</v>
      </c>
    </row>
    <row r="22" spans="1:5" x14ac:dyDescent="0.25">
      <c r="A22">
        <v>2020</v>
      </c>
      <c r="B22" s="10">
        <v>4.6592876059999995</v>
      </c>
      <c r="C22" t="s">
        <v>17</v>
      </c>
      <c r="D22" t="s">
        <v>47</v>
      </c>
      <c r="E22">
        <v>4659.2876059999999</v>
      </c>
    </row>
    <row r="23" spans="1:5" x14ac:dyDescent="0.25">
      <c r="A23">
        <v>2021</v>
      </c>
      <c r="B23" s="10">
        <v>4.931267063</v>
      </c>
      <c r="C23" t="s">
        <v>17</v>
      </c>
      <c r="D23" t="s">
        <v>47</v>
      </c>
      <c r="E23">
        <v>4931.2670630000002</v>
      </c>
    </row>
    <row r="24" spans="1:5" x14ac:dyDescent="0.25">
      <c r="A24">
        <v>2022</v>
      </c>
      <c r="B24" s="10">
        <v>5.1459455060000003</v>
      </c>
      <c r="C24" t="s">
        <v>17</v>
      </c>
      <c r="D24" t="s">
        <v>47</v>
      </c>
      <c r="E24">
        <v>5145.945506</v>
      </c>
    </row>
    <row r="25" spans="1:5" x14ac:dyDescent="0.25">
      <c r="A25">
        <v>2023</v>
      </c>
      <c r="B25" s="10">
        <v>5.4631110889999999</v>
      </c>
      <c r="C25" t="s">
        <v>17</v>
      </c>
      <c r="D25" t="s">
        <v>47</v>
      </c>
      <c r="E25">
        <v>5463.111089</v>
      </c>
    </row>
    <row r="26" spans="1:5" x14ac:dyDescent="0.25">
      <c r="A26">
        <v>2024</v>
      </c>
      <c r="B26" s="10">
        <v>5.6536137179999999</v>
      </c>
      <c r="C26" t="s">
        <v>17</v>
      </c>
      <c r="D26" t="s">
        <v>47</v>
      </c>
      <c r="E26">
        <v>5653.6137179999996</v>
      </c>
    </row>
    <row r="27" spans="1:5" x14ac:dyDescent="0.25">
      <c r="A27">
        <v>2025</v>
      </c>
      <c r="B27" s="10">
        <v>5.8045051059999997</v>
      </c>
      <c r="C27" t="s">
        <v>17</v>
      </c>
      <c r="D27" t="s">
        <v>47</v>
      </c>
      <c r="E27">
        <v>5804.5051059999996</v>
      </c>
    </row>
    <row r="28" spans="1:5" x14ac:dyDescent="0.25">
      <c r="A28">
        <v>2026</v>
      </c>
      <c r="B28" s="10">
        <v>5.9057563309999992</v>
      </c>
      <c r="C28" t="s">
        <v>17</v>
      </c>
      <c r="D28" t="s">
        <v>47</v>
      </c>
      <c r="E28">
        <v>5905.7563309999996</v>
      </c>
    </row>
    <row r="29" spans="1:5" x14ac:dyDescent="0.25">
      <c r="A29">
        <v>2027</v>
      </c>
      <c r="B29" s="10">
        <v>5.9819938590000001</v>
      </c>
      <c r="C29" t="s">
        <v>17</v>
      </c>
      <c r="D29" t="s">
        <v>47</v>
      </c>
      <c r="E29">
        <v>5981.9938590000002</v>
      </c>
    </row>
    <row r="30" spans="1:5" x14ac:dyDescent="0.25">
      <c r="A30">
        <v>2028</v>
      </c>
      <c r="B30" s="10">
        <v>6.0580314409999998</v>
      </c>
      <c r="C30" t="s">
        <v>17</v>
      </c>
      <c r="D30" t="s">
        <v>47</v>
      </c>
      <c r="E30">
        <v>6058.0314410000001</v>
      </c>
    </row>
    <row r="31" spans="1:5" x14ac:dyDescent="0.25">
      <c r="A31">
        <v>2029</v>
      </c>
      <c r="B31" s="10">
        <v>6.2119101990000001</v>
      </c>
      <c r="C31" t="s">
        <v>17</v>
      </c>
      <c r="D31" t="s">
        <v>47</v>
      </c>
      <c r="E31">
        <v>6211.9101989999999</v>
      </c>
    </row>
    <row r="32" spans="1:5" x14ac:dyDescent="0.25">
      <c r="A32">
        <v>2030</v>
      </c>
      <c r="B32" s="10">
        <v>6.2861416069999994</v>
      </c>
      <c r="C32" t="s">
        <v>17</v>
      </c>
      <c r="D32" t="s">
        <v>47</v>
      </c>
      <c r="E32">
        <v>6286.1416069999996</v>
      </c>
    </row>
    <row r="33" spans="1:5" x14ac:dyDescent="0.25">
      <c r="A33">
        <v>2031</v>
      </c>
      <c r="B33" s="10">
        <v>6.3190136160000003</v>
      </c>
      <c r="C33" t="s">
        <v>17</v>
      </c>
      <c r="D33" t="s">
        <v>47</v>
      </c>
      <c r="E33">
        <v>6319.0136160000002</v>
      </c>
    </row>
    <row r="34" spans="1:5" x14ac:dyDescent="0.25">
      <c r="A34">
        <v>2032</v>
      </c>
      <c r="B34" s="10">
        <v>6.3315991089999999</v>
      </c>
      <c r="C34" t="s">
        <v>17</v>
      </c>
      <c r="D34" t="s">
        <v>47</v>
      </c>
      <c r="E34">
        <v>6331.5991089999998</v>
      </c>
    </row>
    <row r="35" spans="1:5" x14ac:dyDescent="0.25">
      <c r="A35">
        <v>2033</v>
      </c>
      <c r="B35" s="10">
        <v>6.410794278</v>
      </c>
      <c r="C35" t="s">
        <v>17</v>
      </c>
      <c r="D35" t="s">
        <v>47</v>
      </c>
      <c r="E35">
        <v>6410.7942780000003</v>
      </c>
    </row>
    <row r="36" spans="1:5" x14ac:dyDescent="0.25">
      <c r="A36">
        <v>2034</v>
      </c>
      <c r="B36" s="10">
        <v>6.4744677629999998</v>
      </c>
      <c r="C36" t="s">
        <v>17</v>
      </c>
      <c r="D36" t="s">
        <v>47</v>
      </c>
      <c r="E36">
        <v>6474.4677629999996</v>
      </c>
    </row>
    <row r="37" spans="1:5" x14ac:dyDescent="0.25">
      <c r="A37">
        <v>2035</v>
      </c>
      <c r="B37" s="10">
        <v>6.4996084220000006</v>
      </c>
      <c r="C37" t="s">
        <v>17</v>
      </c>
      <c r="D37" t="s">
        <v>47</v>
      </c>
      <c r="E37">
        <v>6499.6084220000002</v>
      </c>
    </row>
    <row r="38" spans="1:5" x14ac:dyDescent="0.25">
      <c r="A38">
        <v>2036</v>
      </c>
      <c r="B38" s="10">
        <v>6.499054342</v>
      </c>
      <c r="C38" t="s">
        <v>17</v>
      </c>
      <c r="D38" t="s">
        <v>47</v>
      </c>
      <c r="E38">
        <v>6499.0543420000004</v>
      </c>
    </row>
    <row r="39" spans="1:5" x14ac:dyDescent="0.25">
      <c r="A39">
        <v>2037</v>
      </c>
      <c r="B39" s="10">
        <v>6.4993819540000004</v>
      </c>
      <c r="C39" t="s">
        <v>17</v>
      </c>
      <c r="D39" t="s">
        <v>47</v>
      </c>
      <c r="E39">
        <v>6499.3819540000004</v>
      </c>
    </row>
    <row r="40" spans="1:5" x14ac:dyDescent="0.25">
      <c r="A40">
        <v>2038</v>
      </c>
      <c r="B40" s="10">
        <v>6.5020252250000006</v>
      </c>
      <c r="C40" t="s">
        <v>17</v>
      </c>
      <c r="D40" t="s">
        <v>47</v>
      </c>
      <c r="E40">
        <v>6502.0252250000003</v>
      </c>
    </row>
    <row r="41" spans="1:5" x14ac:dyDescent="0.25">
      <c r="A41">
        <v>2039</v>
      </c>
      <c r="B41" s="10">
        <v>6.4991594029999993</v>
      </c>
      <c r="C41" t="s">
        <v>17</v>
      </c>
      <c r="D41" t="s">
        <v>47</v>
      </c>
      <c r="E41">
        <v>6499.1594029999997</v>
      </c>
    </row>
    <row r="42" spans="1:5" x14ac:dyDescent="0.25">
      <c r="A42">
        <v>2040</v>
      </c>
      <c r="B42" s="10">
        <v>6.4960986329999999</v>
      </c>
      <c r="C42" t="s">
        <v>17</v>
      </c>
      <c r="D42" t="s">
        <v>47</v>
      </c>
      <c r="E42">
        <v>6496.0986329999996</v>
      </c>
    </row>
    <row r="43" spans="1:5" x14ac:dyDescent="0.25">
      <c r="A43">
        <v>2041</v>
      </c>
      <c r="B43" s="10">
        <v>6.4798929239999996</v>
      </c>
      <c r="C43" t="s">
        <v>17</v>
      </c>
      <c r="D43" t="s">
        <v>47</v>
      </c>
      <c r="E43">
        <v>6479.8929239999998</v>
      </c>
    </row>
    <row r="44" spans="1:5" x14ac:dyDescent="0.25">
      <c r="A44">
        <v>2042</v>
      </c>
      <c r="B44" s="10">
        <v>6.4508184899999996</v>
      </c>
      <c r="C44" t="s">
        <v>17</v>
      </c>
      <c r="D44" t="s">
        <v>47</v>
      </c>
      <c r="E44">
        <v>6450.8184899999997</v>
      </c>
    </row>
    <row r="45" spans="1:5" x14ac:dyDescent="0.25">
      <c r="A45">
        <v>2043</v>
      </c>
      <c r="B45" s="10">
        <v>6.4091592680000007</v>
      </c>
      <c r="C45" t="s">
        <v>17</v>
      </c>
      <c r="D45" t="s">
        <v>47</v>
      </c>
      <c r="E45">
        <v>6409.1592680000003</v>
      </c>
    </row>
    <row r="46" spans="1:5" x14ac:dyDescent="0.25">
      <c r="A46">
        <v>2044</v>
      </c>
      <c r="B46" s="10">
        <v>6.3830845529999998</v>
      </c>
      <c r="C46" t="s">
        <v>17</v>
      </c>
      <c r="D46" t="s">
        <v>47</v>
      </c>
      <c r="E46">
        <v>6383.0845529999997</v>
      </c>
    </row>
    <row r="47" spans="1:5" x14ac:dyDescent="0.25">
      <c r="A47">
        <v>2045</v>
      </c>
      <c r="B47" s="10">
        <v>6.345991648</v>
      </c>
      <c r="C47" t="s">
        <v>17</v>
      </c>
      <c r="D47" t="s">
        <v>47</v>
      </c>
      <c r="E47">
        <v>6345.9916480000002</v>
      </c>
    </row>
    <row r="48" spans="1:5" x14ac:dyDescent="0.25">
      <c r="A48">
        <v>2046</v>
      </c>
      <c r="B48" s="10">
        <v>6.3276335360000004</v>
      </c>
      <c r="C48" t="s">
        <v>17</v>
      </c>
      <c r="D48" t="s">
        <v>47</v>
      </c>
      <c r="E48">
        <v>6327.6335360000003</v>
      </c>
    </row>
    <row r="49" spans="1:5" x14ac:dyDescent="0.25">
      <c r="A49">
        <v>2047</v>
      </c>
      <c r="B49" s="10">
        <v>6.3108900050000001</v>
      </c>
      <c r="C49" t="s">
        <v>17</v>
      </c>
      <c r="D49" t="s">
        <v>47</v>
      </c>
      <c r="E49">
        <v>6310.8900050000002</v>
      </c>
    </row>
    <row r="50" spans="1:5" x14ac:dyDescent="0.25">
      <c r="A50">
        <v>2048</v>
      </c>
      <c r="B50" s="10">
        <v>6.293700372</v>
      </c>
      <c r="C50" t="s">
        <v>17</v>
      </c>
      <c r="D50" t="s">
        <v>47</v>
      </c>
      <c r="E50">
        <v>6293.7003720000002</v>
      </c>
    </row>
    <row r="51" spans="1:5" x14ac:dyDescent="0.25">
      <c r="A51">
        <v>2049</v>
      </c>
      <c r="B51" s="10">
        <v>6.2834814029999997</v>
      </c>
      <c r="C51" t="s">
        <v>17</v>
      </c>
      <c r="D51" t="s">
        <v>47</v>
      </c>
      <c r="E51">
        <v>6283.4814029999998</v>
      </c>
    </row>
    <row r="52" spans="1:5" x14ac:dyDescent="0.25">
      <c r="A52">
        <v>2050</v>
      </c>
      <c r="B52" s="10">
        <v>6.2601757899999999</v>
      </c>
      <c r="C52" t="s">
        <v>17</v>
      </c>
      <c r="D52" t="s">
        <v>47</v>
      </c>
      <c r="E52">
        <v>6260.1757900000002</v>
      </c>
    </row>
    <row r="53" spans="1:5" x14ac:dyDescent="0.25">
      <c r="A53">
        <v>2005</v>
      </c>
      <c r="B53" s="10">
        <v>2.61239</v>
      </c>
      <c r="C53" t="s">
        <v>16</v>
      </c>
      <c r="D53" t="s">
        <v>47</v>
      </c>
      <c r="E53">
        <v>2612.39</v>
      </c>
    </row>
    <row r="54" spans="1:5" x14ac:dyDescent="0.25">
      <c r="A54">
        <v>2006</v>
      </c>
      <c r="B54" s="10">
        <v>2.78688</v>
      </c>
      <c r="C54" t="s">
        <v>16</v>
      </c>
      <c r="D54" t="s">
        <v>47</v>
      </c>
      <c r="E54">
        <v>2786.88</v>
      </c>
    </row>
    <row r="55" spans="1:5" x14ac:dyDescent="0.25">
      <c r="A55">
        <v>2007</v>
      </c>
      <c r="B55" s="10">
        <v>2.8862800000000002</v>
      </c>
      <c r="C55" t="s">
        <v>16</v>
      </c>
      <c r="D55" t="s">
        <v>47</v>
      </c>
      <c r="E55">
        <v>2886.28</v>
      </c>
    </row>
    <row r="56" spans="1:5" x14ac:dyDescent="0.25">
      <c r="A56">
        <v>2008</v>
      </c>
      <c r="B56" s="10">
        <v>2.8187199999999999</v>
      </c>
      <c r="C56" t="s">
        <v>16</v>
      </c>
      <c r="D56" t="s">
        <v>47</v>
      </c>
      <c r="E56">
        <v>2818.72</v>
      </c>
    </row>
    <row r="57" spans="1:5" x14ac:dyDescent="0.25">
      <c r="A57">
        <v>2009</v>
      </c>
      <c r="B57" s="10">
        <v>2.8550599999999999</v>
      </c>
      <c r="C57" t="s">
        <v>16</v>
      </c>
      <c r="D57" t="s">
        <v>47</v>
      </c>
      <c r="E57">
        <v>2855.06</v>
      </c>
    </row>
    <row r="58" spans="1:5" x14ac:dyDescent="0.25">
      <c r="A58">
        <v>2010</v>
      </c>
      <c r="B58" s="10">
        <v>2.9757199999999999</v>
      </c>
      <c r="C58" t="s">
        <v>16</v>
      </c>
      <c r="D58" t="s">
        <v>47</v>
      </c>
      <c r="E58">
        <v>2975.72</v>
      </c>
    </row>
    <row r="59" spans="1:5" x14ac:dyDescent="0.25">
      <c r="A59">
        <v>2011</v>
      </c>
      <c r="B59" s="10">
        <v>3.1438099999999998</v>
      </c>
      <c r="C59" t="s">
        <v>16</v>
      </c>
      <c r="D59" t="s">
        <v>47</v>
      </c>
      <c r="E59">
        <v>3143.81</v>
      </c>
    </row>
    <row r="60" spans="1:5" x14ac:dyDescent="0.25">
      <c r="A60">
        <v>2012</v>
      </c>
      <c r="B60" s="10">
        <v>3.3770799999999999</v>
      </c>
      <c r="C60" t="s">
        <v>16</v>
      </c>
      <c r="D60" t="s">
        <v>47</v>
      </c>
      <c r="E60">
        <v>3377.08</v>
      </c>
    </row>
    <row r="61" spans="1:5" x14ac:dyDescent="0.25">
      <c r="A61">
        <v>2013</v>
      </c>
      <c r="B61" s="10">
        <v>3.6175300000000004</v>
      </c>
      <c r="C61" t="s">
        <v>16</v>
      </c>
      <c r="D61" t="s">
        <v>47</v>
      </c>
      <c r="E61">
        <v>3617.53</v>
      </c>
    </row>
    <row r="62" spans="1:5" x14ac:dyDescent="0.25">
      <c r="A62">
        <v>2014</v>
      </c>
      <c r="B62" s="10">
        <v>3.8575599999999999</v>
      </c>
      <c r="C62" t="s">
        <v>16</v>
      </c>
      <c r="D62" t="s">
        <v>47</v>
      </c>
      <c r="E62">
        <v>3857.56</v>
      </c>
    </row>
    <row r="63" spans="1:5" x14ac:dyDescent="0.25">
      <c r="A63">
        <v>2015</v>
      </c>
      <c r="B63" s="10">
        <v>4.0332100000000004</v>
      </c>
      <c r="C63" t="s">
        <v>16</v>
      </c>
      <c r="D63" t="s">
        <v>47</v>
      </c>
      <c r="E63">
        <v>4033.21</v>
      </c>
    </row>
    <row r="64" spans="1:5" x14ac:dyDescent="0.25">
      <c r="A64">
        <v>2016</v>
      </c>
      <c r="B64" s="10">
        <v>3.9996468030000001</v>
      </c>
      <c r="C64" t="s">
        <v>16</v>
      </c>
      <c r="D64" t="s">
        <v>47</v>
      </c>
      <c r="E64">
        <v>3999.6468030000001</v>
      </c>
    </row>
    <row r="65" spans="1:5" x14ac:dyDescent="0.25">
      <c r="A65">
        <v>2017</v>
      </c>
      <c r="B65" s="10">
        <v>4.3674346310000001</v>
      </c>
      <c r="C65" t="s">
        <v>16</v>
      </c>
      <c r="D65" t="s">
        <v>47</v>
      </c>
      <c r="E65">
        <v>4367.4346310000001</v>
      </c>
    </row>
    <row r="66" spans="1:5" x14ac:dyDescent="0.25">
      <c r="A66">
        <v>2018</v>
      </c>
      <c r="B66" s="10">
        <v>4.7692781210000001</v>
      </c>
      <c r="C66" t="s">
        <v>16</v>
      </c>
      <c r="D66" t="s">
        <v>47</v>
      </c>
      <c r="E66">
        <v>4769.2781210000003</v>
      </c>
    </row>
    <row r="67" spans="1:5" x14ac:dyDescent="0.25">
      <c r="A67">
        <v>2019</v>
      </c>
      <c r="B67" s="10">
        <v>4.8785179059999999</v>
      </c>
      <c r="C67" t="s">
        <v>16</v>
      </c>
      <c r="D67" t="s">
        <v>47</v>
      </c>
      <c r="E67">
        <v>4878.517906</v>
      </c>
    </row>
    <row r="68" spans="1:5" x14ac:dyDescent="0.25">
      <c r="A68">
        <v>2020</v>
      </c>
      <c r="B68" s="10">
        <v>4.6592876059999995</v>
      </c>
      <c r="C68" t="s">
        <v>16</v>
      </c>
      <c r="D68" t="s">
        <v>47</v>
      </c>
      <c r="E68">
        <v>4659.2876059999999</v>
      </c>
    </row>
    <row r="69" spans="1:5" x14ac:dyDescent="0.25">
      <c r="A69">
        <v>2021</v>
      </c>
      <c r="B69" s="10">
        <v>4.931267063</v>
      </c>
      <c r="C69" t="s">
        <v>16</v>
      </c>
      <c r="D69" t="s">
        <v>47</v>
      </c>
      <c r="E69">
        <v>4931.2670630000002</v>
      </c>
    </row>
    <row r="70" spans="1:5" x14ac:dyDescent="0.25">
      <c r="A70">
        <v>2022</v>
      </c>
      <c r="B70" s="10">
        <v>5.1461542480000002</v>
      </c>
      <c r="C70" t="s">
        <v>16</v>
      </c>
      <c r="D70" t="s">
        <v>47</v>
      </c>
      <c r="E70">
        <v>5146.1542479999998</v>
      </c>
    </row>
    <row r="71" spans="1:5" x14ac:dyDescent="0.25">
      <c r="A71">
        <v>2023</v>
      </c>
      <c r="B71" s="10">
        <v>5.4617820039999998</v>
      </c>
      <c r="C71" t="s">
        <v>16</v>
      </c>
      <c r="D71" t="s">
        <v>47</v>
      </c>
      <c r="E71">
        <v>5461.7820039999997</v>
      </c>
    </row>
    <row r="72" spans="1:5" x14ac:dyDescent="0.25">
      <c r="A72">
        <v>2024</v>
      </c>
      <c r="B72" s="10">
        <v>5.6529466959999999</v>
      </c>
      <c r="C72" t="s">
        <v>16</v>
      </c>
      <c r="D72" t="s">
        <v>47</v>
      </c>
      <c r="E72">
        <v>5652.946696</v>
      </c>
    </row>
    <row r="73" spans="1:5" x14ac:dyDescent="0.25">
      <c r="A73">
        <v>2025</v>
      </c>
      <c r="B73" s="10">
        <v>5.7484753360000003</v>
      </c>
      <c r="C73" t="s">
        <v>16</v>
      </c>
      <c r="D73" t="s">
        <v>47</v>
      </c>
      <c r="E73">
        <v>5748.4753360000004</v>
      </c>
    </row>
    <row r="74" spans="1:5" x14ac:dyDescent="0.25">
      <c r="A74">
        <v>2026</v>
      </c>
      <c r="B74" s="10">
        <v>5.8136373900000002</v>
      </c>
      <c r="C74" t="s">
        <v>16</v>
      </c>
      <c r="D74" t="s">
        <v>47</v>
      </c>
      <c r="E74">
        <v>5813.6373899999999</v>
      </c>
    </row>
    <row r="75" spans="1:5" x14ac:dyDescent="0.25">
      <c r="A75">
        <v>2027</v>
      </c>
      <c r="B75" s="10">
        <v>5.8967893819999997</v>
      </c>
      <c r="C75" t="s">
        <v>16</v>
      </c>
      <c r="D75" t="s">
        <v>47</v>
      </c>
      <c r="E75">
        <v>5896.7893819999999</v>
      </c>
    </row>
    <row r="76" spans="1:5" x14ac:dyDescent="0.25">
      <c r="A76">
        <v>2028</v>
      </c>
      <c r="B76" s="10">
        <v>5.9954720539999995</v>
      </c>
      <c r="C76" t="s">
        <v>16</v>
      </c>
      <c r="D76" t="s">
        <v>47</v>
      </c>
      <c r="E76">
        <v>5995.4720539999998</v>
      </c>
    </row>
    <row r="77" spans="1:5" x14ac:dyDescent="0.25">
      <c r="A77">
        <v>2029</v>
      </c>
      <c r="B77" s="10">
        <v>6.0664654200000001</v>
      </c>
      <c r="C77" t="s">
        <v>16</v>
      </c>
      <c r="D77" t="s">
        <v>47</v>
      </c>
      <c r="E77">
        <v>6066.4654200000004</v>
      </c>
    </row>
    <row r="78" spans="1:5" x14ac:dyDescent="0.25">
      <c r="A78">
        <v>2030</v>
      </c>
      <c r="B78" s="10">
        <v>6.060018801</v>
      </c>
      <c r="C78" t="s">
        <v>16</v>
      </c>
      <c r="D78" t="s">
        <v>47</v>
      </c>
      <c r="E78">
        <v>6060.0188010000002</v>
      </c>
    </row>
    <row r="79" spans="1:5" x14ac:dyDescent="0.25">
      <c r="A79">
        <v>2031</v>
      </c>
      <c r="B79" s="10">
        <v>6.0272266569999999</v>
      </c>
      <c r="C79" t="s">
        <v>16</v>
      </c>
      <c r="D79" t="s">
        <v>47</v>
      </c>
      <c r="E79">
        <v>6027.2266570000002</v>
      </c>
    </row>
    <row r="80" spans="1:5" x14ac:dyDescent="0.25">
      <c r="A80">
        <v>2032</v>
      </c>
      <c r="B80" s="10">
        <v>6.0028175670000001</v>
      </c>
      <c r="C80" t="s">
        <v>16</v>
      </c>
      <c r="D80" t="s">
        <v>47</v>
      </c>
      <c r="E80">
        <v>6002.8175670000001</v>
      </c>
    </row>
    <row r="81" spans="1:5" x14ac:dyDescent="0.25">
      <c r="A81">
        <v>2033</v>
      </c>
      <c r="B81" s="10">
        <v>5.9543946219999997</v>
      </c>
      <c r="C81" t="s">
        <v>16</v>
      </c>
      <c r="D81" t="s">
        <v>47</v>
      </c>
      <c r="E81">
        <v>5954.3946219999998</v>
      </c>
    </row>
    <row r="82" spans="1:5" x14ac:dyDescent="0.25">
      <c r="A82">
        <v>2034</v>
      </c>
      <c r="B82" s="10">
        <v>5.9085594419999996</v>
      </c>
      <c r="C82" t="s">
        <v>16</v>
      </c>
      <c r="D82" t="s">
        <v>47</v>
      </c>
      <c r="E82">
        <v>5908.5594419999998</v>
      </c>
    </row>
    <row r="83" spans="1:5" x14ac:dyDescent="0.25">
      <c r="A83">
        <v>2035</v>
      </c>
      <c r="B83" s="10">
        <v>5.8520072860000001</v>
      </c>
      <c r="C83" t="s">
        <v>16</v>
      </c>
      <c r="D83" t="s">
        <v>47</v>
      </c>
      <c r="E83">
        <v>5852.007286</v>
      </c>
    </row>
    <row r="84" spans="1:5" x14ac:dyDescent="0.25">
      <c r="A84">
        <v>2036</v>
      </c>
      <c r="B84" s="10">
        <v>5.7189379259999997</v>
      </c>
      <c r="C84" t="s">
        <v>16</v>
      </c>
      <c r="D84" t="s">
        <v>47</v>
      </c>
      <c r="E84">
        <v>5718.9379259999996</v>
      </c>
    </row>
    <row r="85" spans="1:5" x14ac:dyDescent="0.25">
      <c r="A85">
        <v>2037</v>
      </c>
      <c r="B85" s="10">
        <v>5.5785945309999994</v>
      </c>
      <c r="C85" t="s">
        <v>16</v>
      </c>
      <c r="D85" t="s">
        <v>47</v>
      </c>
      <c r="E85">
        <v>5578.5945309999997</v>
      </c>
    </row>
    <row r="86" spans="1:5" x14ac:dyDescent="0.25">
      <c r="A86">
        <v>2038</v>
      </c>
      <c r="B86" s="10">
        <v>5.4566034200000004</v>
      </c>
      <c r="C86" t="s">
        <v>16</v>
      </c>
      <c r="D86" t="s">
        <v>47</v>
      </c>
      <c r="E86">
        <v>5456.6034200000004</v>
      </c>
    </row>
    <row r="87" spans="1:5" x14ac:dyDescent="0.25">
      <c r="A87">
        <v>2039</v>
      </c>
      <c r="B87" s="10">
        <v>5.3277888439999996</v>
      </c>
      <c r="C87" t="s">
        <v>16</v>
      </c>
      <c r="D87" t="s">
        <v>47</v>
      </c>
      <c r="E87">
        <v>5327.7888439999997</v>
      </c>
    </row>
    <row r="88" spans="1:5" x14ac:dyDescent="0.25">
      <c r="A88">
        <v>2040</v>
      </c>
      <c r="B88" s="10">
        <v>5.1974713210000001</v>
      </c>
      <c r="C88" t="s">
        <v>16</v>
      </c>
      <c r="D88" t="s">
        <v>47</v>
      </c>
      <c r="E88">
        <v>5197.471321</v>
      </c>
    </row>
    <row r="89" spans="1:5" x14ac:dyDescent="0.25">
      <c r="A89">
        <v>2041</v>
      </c>
      <c r="B89" s="10">
        <v>5.0585942130000001</v>
      </c>
      <c r="C89" t="s">
        <v>16</v>
      </c>
      <c r="D89" t="s">
        <v>47</v>
      </c>
      <c r="E89">
        <v>5058.5942130000003</v>
      </c>
    </row>
    <row r="90" spans="1:5" x14ac:dyDescent="0.25">
      <c r="A90">
        <v>2042</v>
      </c>
      <c r="B90" s="10">
        <v>4.9114590520000005</v>
      </c>
      <c r="C90" t="s">
        <v>16</v>
      </c>
      <c r="D90" t="s">
        <v>47</v>
      </c>
      <c r="E90">
        <v>4911.4590520000002</v>
      </c>
    </row>
    <row r="91" spans="1:5" x14ac:dyDescent="0.25">
      <c r="A91">
        <v>2043</v>
      </c>
      <c r="B91" s="10">
        <v>4.7957387209999993</v>
      </c>
      <c r="C91" t="s">
        <v>16</v>
      </c>
      <c r="D91" t="s">
        <v>47</v>
      </c>
      <c r="E91">
        <v>4795.7387209999997</v>
      </c>
    </row>
    <row r="92" spans="1:5" x14ac:dyDescent="0.25">
      <c r="A92">
        <v>2044</v>
      </c>
      <c r="B92" s="10">
        <v>4.6872146080000006</v>
      </c>
      <c r="C92" t="s">
        <v>16</v>
      </c>
      <c r="D92" t="s">
        <v>47</v>
      </c>
      <c r="E92">
        <v>4687.2146080000002</v>
      </c>
    </row>
    <row r="93" spans="1:5" x14ac:dyDescent="0.25">
      <c r="A93">
        <v>2045</v>
      </c>
      <c r="B93" s="10">
        <v>4.5846771120000005</v>
      </c>
      <c r="C93" t="s">
        <v>16</v>
      </c>
      <c r="D93" t="s">
        <v>47</v>
      </c>
      <c r="E93">
        <v>4584.6771120000003</v>
      </c>
    </row>
    <row r="94" spans="1:5" x14ac:dyDescent="0.25">
      <c r="A94">
        <v>2046</v>
      </c>
      <c r="B94" s="10">
        <v>4.4896388720000004</v>
      </c>
      <c r="C94" t="s">
        <v>16</v>
      </c>
      <c r="D94" t="s">
        <v>47</v>
      </c>
      <c r="E94">
        <v>4489.6388720000004</v>
      </c>
    </row>
    <row r="95" spans="1:5" x14ac:dyDescent="0.25">
      <c r="A95">
        <v>2047</v>
      </c>
      <c r="B95" s="10">
        <v>4.3951960779999997</v>
      </c>
      <c r="C95" t="s">
        <v>16</v>
      </c>
      <c r="D95" t="s">
        <v>47</v>
      </c>
      <c r="E95">
        <v>4395.1960779999999</v>
      </c>
    </row>
    <row r="96" spans="1:5" x14ac:dyDescent="0.25">
      <c r="A96">
        <v>2048</v>
      </c>
      <c r="B96" s="10">
        <v>4.2869078700000003</v>
      </c>
      <c r="C96" t="s">
        <v>16</v>
      </c>
      <c r="D96" t="s">
        <v>47</v>
      </c>
      <c r="E96">
        <v>4286.90787</v>
      </c>
    </row>
    <row r="97" spans="1:5" x14ac:dyDescent="0.25">
      <c r="A97">
        <v>2049</v>
      </c>
      <c r="B97" s="10">
        <v>4.1871506939999996</v>
      </c>
      <c r="C97" t="s">
        <v>16</v>
      </c>
      <c r="D97" t="s">
        <v>47</v>
      </c>
      <c r="E97">
        <v>4187.1506939999999</v>
      </c>
    </row>
    <row r="98" spans="1:5" x14ac:dyDescent="0.25">
      <c r="A98">
        <v>2050</v>
      </c>
      <c r="B98" s="10">
        <v>4.0817860709999998</v>
      </c>
      <c r="C98" t="s">
        <v>16</v>
      </c>
      <c r="D98" t="s">
        <v>47</v>
      </c>
      <c r="E98">
        <v>4081.786071</v>
      </c>
    </row>
    <row r="99" spans="1:5" x14ac:dyDescent="0.25">
      <c r="A99">
        <v>2005</v>
      </c>
      <c r="B99" s="10">
        <v>2.61239</v>
      </c>
      <c r="C99" t="s">
        <v>9</v>
      </c>
      <c r="D99" t="s">
        <v>47</v>
      </c>
      <c r="E99">
        <v>2612.39</v>
      </c>
    </row>
    <row r="100" spans="1:5" x14ac:dyDescent="0.25">
      <c r="A100">
        <v>2006</v>
      </c>
      <c r="B100" s="10">
        <v>2.78688</v>
      </c>
      <c r="C100" t="s">
        <v>9</v>
      </c>
      <c r="D100" t="s">
        <v>47</v>
      </c>
      <c r="E100">
        <v>2786.88</v>
      </c>
    </row>
    <row r="101" spans="1:5" x14ac:dyDescent="0.25">
      <c r="A101">
        <v>2007</v>
      </c>
      <c r="B101" s="10">
        <v>2.8862800000000002</v>
      </c>
      <c r="C101" t="s">
        <v>9</v>
      </c>
      <c r="D101" t="s">
        <v>47</v>
      </c>
      <c r="E101">
        <v>2886.28</v>
      </c>
    </row>
    <row r="102" spans="1:5" x14ac:dyDescent="0.25">
      <c r="A102">
        <v>2008</v>
      </c>
      <c r="B102" s="10">
        <v>2.8187199999999999</v>
      </c>
      <c r="C102" t="s">
        <v>9</v>
      </c>
      <c r="D102" t="s">
        <v>47</v>
      </c>
      <c r="E102">
        <v>2818.72</v>
      </c>
    </row>
    <row r="103" spans="1:5" x14ac:dyDescent="0.25">
      <c r="A103">
        <v>2009</v>
      </c>
      <c r="B103" s="10">
        <v>2.8550599999999999</v>
      </c>
      <c r="C103" t="s">
        <v>9</v>
      </c>
      <c r="D103" t="s">
        <v>47</v>
      </c>
      <c r="E103">
        <v>2855.06</v>
      </c>
    </row>
    <row r="104" spans="1:5" x14ac:dyDescent="0.25">
      <c r="A104">
        <v>2010</v>
      </c>
      <c r="B104" s="10">
        <v>2.9757199999999999</v>
      </c>
      <c r="C104" t="s">
        <v>9</v>
      </c>
      <c r="D104" t="s">
        <v>47</v>
      </c>
      <c r="E104">
        <v>2975.72</v>
      </c>
    </row>
    <row r="105" spans="1:5" x14ac:dyDescent="0.25">
      <c r="A105">
        <v>2011</v>
      </c>
      <c r="B105" s="10">
        <v>3.1438099999999998</v>
      </c>
      <c r="C105" t="s">
        <v>9</v>
      </c>
      <c r="D105" t="s">
        <v>47</v>
      </c>
      <c r="E105">
        <v>3143.81</v>
      </c>
    </row>
    <row r="106" spans="1:5" x14ac:dyDescent="0.25">
      <c r="A106">
        <v>2012</v>
      </c>
      <c r="B106" s="10">
        <v>3.3770799999999999</v>
      </c>
      <c r="C106" t="s">
        <v>9</v>
      </c>
      <c r="D106" t="s">
        <v>47</v>
      </c>
      <c r="E106">
        <v>3377.08</v>
      </c>
    </row>
    <row r="107" spans="1:5" x14ac:dyDescent="0.25">
      <c r="A107">
        <v>2013</v>
      </c>
      <c r="B107" s="10">
        <v>3.6175300000000004</v>
      </c>
      <c r="C107" t="s">
        <v>9</v>
      </c>
      <c r="D107" t="s">
        <v>47</v>
      </c>
      <c r="E107">
        <v>3617.53</v>
      </c>
    </row>
    <row r="108" spans="1:5" x14ac:dyDescent="0.25">
      <c r="A108">
        <v>2014</v>
      </c>
      <c r="B108" s="10">
        <v>3.8575599999999999</v>
      </c>
      <c r="C108" t="s">
        <v>9</v>
      </c>
      <c r="D108" t="s">
        <v>47</v>
      </c>
      <c r="E108">
        <v>3857.56</v>
      </c>
    </row>
    <row r="109" spans="1:5" x14ac:dyDescent="0.25">
      <c r="A109">
        <v>2015</v>
      </c>
      <c r="B109" s="10">
        <v>4.0332100000000004</v>
      </c>
      <c r="C109" t="s">
        <v>9</v>
      </c>
      <c r="D109" t="s">
        <v>47</v>
      </c>
      <c r="E109">
        <v>4033.21</v>
      </c>
    </row>
    <row r="110" spans="1:5" x14ac:dyDescent="0.25">
      <c r="A110">
        <v>2016</v>
      </c>
      <c r="B110" s="10">
        <v>3.9996468030000001</v>
      </c>
      <c r="C110" t="s">
        <v>9</v>
      </c>
      <c r="D110" t="s">
        <v>47</v>
      </c>
      <c r="E110">
        <v>3999.6468030000001</v>
      </c>
    </row>
    <row r="111" spans="1:5" x14ac:dyDescent="0.25">
      <c r="A111">
        <v>2017</v>
      </c>
      <c r="B111" s="10">
        <v>4.3674346310000001</v>
      </c>
      <c r="C111" t="s">
        <v>9</v>
      </c>
      <c r="D111" t="s">
        <v>47</v>
      </c>
      <c r="E111">
        <v>4367.4346310000001</v>
      </c>
    </row>
    <row r="112" spans="1:5" x14ac:dyDescent="0.25">
      <c r="A112">
        <v>2018</v>
      </c>
      <c r="B112" s="10">
        <v>4.7692781210000001</v>
      </c>
      <c r="C112" t="s">
        <v>9</v>
      </c>
      <c r="D112" t="s">
        <v>47</v>
      </c>
      <c r="E112">
        <v>4769.2781210000003</v>
      </c>
    </row>
    <row r="113" spans="1:5" x14ac:dyDescent="0.25">
      <c r="A113">
        <v>2019</v>
      </c>
      <c r="B113" s="10">
        <v>4.8899251990000003</v>
      </c>
      <c r="C113" t="s">
        <v>9</v>
      </c>
      <c r="D113" t="s">
        <v>47</v>
      </c>
      <c r="E113">
        <v>4889.9251990000002</v>
      </c>
    </row>
    <row r="114" spans="1:5" x14ac:dyDescent="0.25">
      <c r="A114">
        <v>2020</v>
      </c>
      <c r="B114" s="10">
        <v>4.6592876059999995</v>
      </c>
      <c r="C114" t="s">
        <v>9</v>
      </c>
      <c r="D114" t="s">
        <v>47</v>
      </c>
      <c r="E114">
        <v>4659.2876059999999</v>
      </c>
    </row>
    <row r="115" spans="1:5" x14ac:dyDescent="0.25">
      <c r="A115">
        <v>2021</v>
      </c>
      <c r="B115" s="10">
        <v>4.931267063</v>
      </c>
      <c r="C115" t="s">
        <v>9</v>
      </c>
      <c r="D115" t="s">
        <v>47</v>
      </c>
      <c r="E115">
        <v>4931.2670630000002</v>
      </c>
    </row>
    <row r="116" spans="1:5" x14ac:dyDescent="0.25">
      <c r="A116">
        <v>2022</v>
      </c>
      <c r="B116" s="10">
        <v>5.1423338320000003</v>
      </c>
      <c r="C116" t="s">
        <v>9</v>
      </c>
      <c r="D116" t="s">
        <v>47</v>
      </c>
      <c r="E116">
        <v>5142.3338320000003</v>
      </c>
    </row>
    <row r="117" spans="1:5" x14ac:dyDescent="0.25">
      <c r="A117">
        <v>2023</v>
      </c>
      <c r="B117" s="10">
        <v>5.4578134509999998</v>
      </c>
      <c r="C117" t="s">
        <v>9</v>
      </c>
      <c r="D117" t="s">
        <v>47</v>
      </c>
      <c r="E117">
        <v>5457.813451</v>
      </c>
    </row>
    <row r="118" spans="1:5" x14ac:dyDescent="0.25">
      <c r="A118">
        <v>2024</v>
      </c>
      <c r="B118" s="10">
        <v>5.6320320690000001</v>
      </c>
      <c r="C118" t="s">
        <v>9</v>
      </c>
      <c r="D118" t="s">
        <v>47</v>
      </c>
      <c r="E118">
        <v>5632.0320689999999</v>
      </c>
    </row>
    <row r="119" spans="1:5" x14ac:dyDescent="0.25">
      <c r="A119">
        <v>2025</v>
      </c>
      <c r="B119" s="10">
        <v>5.7142882820000001</v>
      </c>
      <c r="C119" t="s">
        <v>9</v>
      </c>
      <c r="D119" t="s">
        <v>47</v>
      </c>
      <c r="E119">
        <v>5714.2882820000004</v>
      </c>
    </row>
    <row r="120" spans="1:5" x14ac:dyDescent="0.25">
      <c r="A120">
        <v>2026</v>
      </c>
      <c r="B120" s="10">
        <v>5.7488342210000001</v>
      </c>
      <c r="C120" t="s">
        <v>9</v>
      </c>
      <c r="D120" t="s">
        <v>47</v>
      </c>
      <c r="E120">
        <v>5748.8342210000001</v>
      </c>
    </row>
    <row r="121" spans="1:5" x14ac:dyDescent="0.25">
      <c r="A121">
        <v>2027</v>
      </c>
      <c r="B121" s="10">
        <v>5.7419125919999994</v>
      </c>
      <c r="C121" t="s">
        <v>9</v>
      </c>
      <c r="D121" t="s">
        <v>47</v>
      </c>
      <c r="E121">
        <v>5741.9125919999997</v>
      </c>
    </row>
    <row r="122" spans="1:5" x14ac:dyDescent="0.25">
      <c r="A122">
        <v>2028</v>
      </c>
      <c r="B122" s="10">
        <v>5.687971707</v>
      </c>
      <c r="C122" t="s">
        <v>9</v>
      </c>
      <c r="D122" t="s">
        <v>47</v>
      </c>
      <c r="E122">
        <v>5687.9717069999997</v>
      </c>
    </row>
    <row r="123" spans="1:5" x14ac:dyDescent="0.25">
      <c r="A123">
        <v>2029</v>
      </c>
      <c r="B123" s="10">
        <v>5.6590841449999996</v>
      </c>
      <c r="C123" t="s">
        <v>9</v>
      </c>
      <c r="D123" t="s">
        <v>47</v>
      </c>
      <c r="E123">
        <v>5659.0841449999998</v>
      </c>
    </row>
    <row r="124" spans="1:5" x14ac:dyDescent="0.25">
      <c r="A124">
        <v>2030</v>
      </c>
      <c r="B124" s="10">
        <v>5.5923882110000003</v>
      </c>
      <c r="C124" t="s">
        <v>9</v>
      </c>
      <c r="D124" t="s">
        <v>47</v>
      </c>
      <c r="E124">
        <v>5592.3882110000004</v>
      </c>
    </row>
    <row r="125" spans="1:5" x14ac:dyDescent="0.25">
      <c r="A125">
        <v>2031</v>
      </c>
      <c r="B125" s="10">
        <v>5.3720275060000002</v>
      </c>
      <c r="C125" t="s">
        <v>9</v>
      </c>
      <c r="D125" t="s">
        <v>47</v>
      </c>
      <c r="E125">
        <v>5372.0275060000004</v>
      </c>
    </row>
    <row r="126" spans="1:5" x14ac:dyDescent="0.25">
      <c r="A126">
        <v>2032</v>
      </c>
      <c r="B126" s="10">
        <v>5.1954766379999997</v>
      </c>
      <c r="C126" t="s">
        <v>9</v>
      </c>
      <c r="D126" t="s">
        <v>47</v>
      </c>
      <c r="E126">
        <v>5195.4766380000001</v>
      </c>
    </row>
    <row r="127" spans="1:5" x14ac:dyDescent="0.25">
      <c r="A127">
        <v>2033</v>
      </c>
      <c r="B127" s="10">
        <v>4.8636868080000006</v>
      </c>
      <c r="C127" t="s">
        <v>9</v>
      </c>
      <c r="D127" t="s">
        <v>47</v>
      </c>
      <c r="E127">
        <v>4863.6868080000004</v>
      </c>
    </row>
    <row r="128" spans="1:5" x14ac:dyDescent="0.25">
      <c r="A128">
        <v>2034</v>
      </c>
      <c r="B128" s="10">
        <v>4.5172673430000003</v>
      </c>
      <c r="C128" t="s">
        <v>9</v>
      </c>
      <c r="D128" t="s">
        <v>47</v>
      </c>
      <c r="E128">
        <v>4517.2673430000004</v>
      </c>
    </row>
    <row r="129" spans="1:5" x14ac:dyDescent="0.25">
      <c r="A129">
        <v>2035</v>
      </c>
      <c r="B129" s="10">
        <v>4.1570048389999998</v>
      </c>
      <c r="C129" t="s">
        <v>9</v>
      </c>
      <c r="D129" t="s">
        <v>47</v>
      </c>
      <c r="E129">
        <v>4157.0048390000002</v>
      </c>
    </row>
    <row r="130" spans="1:5" x14ac:dyDescent="0.25">
      <c r="A130">
        <v>2036</v>
      </c>
      <c r="B130" s="10">
        <v>3.7951570329999997</v>
      </c>
      <c r="C130" t="s">
        <v>9</v>
      </c>
      <c r="D130" t="s">
        <v>47</v>
      </c>
      <c r="E130">
        <v>3795.157033</v>
      </c>
    </row>
    <row r="131" spans="1:5" x14ac:dyDescent="0.25">
      <c r="A131">
        <v>2037</v>
      </c>
      <c r="B131" s="10">
        <v>3.5243907779999999</v>
      </c>
      <c r="C131" t="s">
        <v>9</v>
      </c>
      <c r="D131" t="s">
        <v>47</v>
      </c>
      <c r="E131">
        <v>3524.390778</v>
      </c>
    </row>
    <row r="132" spans="1:5" x14ac:dyDescent="0.25">
      <c r="A132">
        <v>2038</v>
      </c>
      <c r="B132" s="10">
        <v>3.2591126180000001</v>
      </c>
      <c r="C132" t="s">
        <v>9</v>
      </c>
      <c r="D132" t="s">
        <v>47</v>
      </c>
      <c r="E132">
        <v>3259.1126180000001</v>
      </c>
    </row>
    <row r="133" spans="1:5" x14ac:dyDescent="0.25">
      <c r="A133">
        <v>2039</v>
      </c>
      <c r="B133" s="10">
        <v>3.0293964150000003</v>
      </c>
      <c r="C133" t="s">
        <v>9</v>
      </c>
      <c r="D133" t="s">
        <v>47</v>
      </c>
      <c r="E133">
        <v>3029.3964150000002</v>
      </c>
    </row>
    <row r="134" spans="1:5" x14ac:dyDescent="0.25">
      <c r="A134">
        <v>2040</v>
      </c>
      <c r="B134" s="10">
        <v>2.866299004</v>
      </c>
      <c r="C134" t="s">
        <v>9</v>
      </c>
      <c r="D134" t="s">
        <v>47</v>
      </c>
      <c r="E134">
        <v>2866.299004</v>
      </c>
    </row>
    <row r="135" spans="1:5" x14ac:dyDescent="0.25">
      <c r="A135">
        <v>2041</v>
      </c>
      <c r="B135" s="10">
        <v>2.6978778170000002</v>
      </c>
      <c r="C135" t="s">
        <v>9</v>
      </c>
      <c r="D135" t="s">
        <v>47</v>
      </c>
      <c r="E135">
        <v>2697.8778170000001</v>
      </c>
    </row>
    <row r="136" spans="1:5" x14ac:dyDescent="0.25">
      <c r="A136">
        <v>2042</v>
      </c>
      <c r="B136" s="10">
        <v>2.5260274429999998</v>
      </c>
      <c r="C136" t="s">
        <v>9</v>
      </c>
      <c r="D136" t="s">
        <v>47</v>
      </c>
      <c r="E136">
        <v>2526.0274429999999</v>
      </c>
    </row>
    <row r="137" spans="1:5" x14ac:dyDescent="0.25">
      <c r="A137">
        <v>2043</v>
      </c>
      <c r="B137" s="10">
        <v>2.3521667080000004</v>
      </c>
      <c r="C137" t="s">
        <v>9</v>
      </c>
      <c r="D137" t="s">
        <v>47</v>
      </c>
      <c r="E137">
        <v>2352.1667080000002</v>
      </c>
    </row>
    <row r="138" spans="1:5" x14ac:dyDescent="0.25">
      <c r="A138">
        <v>2044</v>
      </c>
      <c r="B138" s="10">
        <v>2.1802857720000004</v>
      </c>
      <c r="C138" t="s">
        <v>9</v>
      </c>
      <c r="D138" t="s">
        <v>47</v>
      </c>
      <c r="E138">
        <v>2180.2857720000002</v>
      </c>
    </row>
    <row r="139" spans="1:5" x14ac:dyDescent="0.25">
      <c r="A139">
        <v>2045</v>
      </c>
      <c r="B139" s="10">
        <v>1.9808562320000001</v>
      </c>
      <c r="C139" t="s">
        <v>9</v>
      </c>
      <c r="D139" t="s">
        <v>47</v>
      </c>
      <c r="E139">
        <v>1980.8562320000001</v>
      </c>
    </row>
    <row r="140" spans="1:5" x14ac:dyDescent="0.25">
      <c r="A140">
        <v>2046</v>
      </c>
      <c r="B140" s="10">
        <v>1.8043774930000001</v>
      </c>
      <c r="C140" t="s">
        <v>9</v>
      </c>
      <c r="D140" t="s">
        <v>47</v>
      </c>
      <c r="E140">
        <v>1804.377493</v>
      </c>
    </row>
    <row r="141" spans="1:5" x14ac:dyDescent="0.25">
      <c r="A141">
        <v>2047</v>
      </c>
      <c r="B141" s="10">
        <v>1.6953345340000001</v>
      </c>
      <c r="C141" t="s">
        <v>9</v>
      </c>
      <c r="D141" t="s">
        <v>47</v>
      </c>
      <c r="E141">
        <v>1695.3345340000001</v>
      </c>
    </row>
    <row r="142" spans="1:5" x14ac:dyDescent="0.25">
      <c r="A142">
        <v>2048</v>
      </c>
      <c r="B142" s="10">
        <v>1.5611511499999999</v>
      </c>
      <c r="C142" t="s">
        <v>9</v>
      </c>
      <c r="D142" t="s">
        <v>47</v>
      </c>
      <c r="E142">
        <v>1561.1511499999999</v>
      </c>
    </row>
    <row r="143" spans="1:5" x14ac:dyDescent="0.25">
      <c r="A143">
        <v>2049</v>
      </c>
      <c r="B143" s="10">
        <v>1.437511234</v>
      </c>
      <c r="C143" t="s">
        <v>9</v>
      </c>
      <c r="D143" t="s">
        <v>47</v>
      </c>
      <c r="E143">
        <v>1437.5112340000001</v>
      </c>
    </row>
    <row r="144" spans="1:5" x14ac:dyDescent="0.25">
      <c r="A144">
        <v>2050</v>
      </c>
      <c r="B144" s="10">
        <v>1.284112277</v>
      </c>
      <c r="C144" t="s">
        <v>9</v>
      </c>
      <c r="D144" t="s">
        <v>47</v>
      </c>
      <c r="E144">
        <v>1284.1122769999999</v>
      </c>
    </row>
  </sheetData>
  <autoFilter ref="A6:D144" xr:uid="{00000000-0001-0000-0700-000000000000}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44"/>
  <sheetViews>
    <sheetView workbookViewId="0"/>
  </sheetViews>
  <sheetFormatPr defaultColWidth="11.5703125" defaultRowHeight="15" x14ac:dyDescent="0.25"/>
  <sheetData>
    <row r="1" spans="1:4" x14ac:dyDescent="0.25">
      <c r="A1" s="15" t="s">
        <v>48</v>
      </c>
    </row>
    <row r="2" spans="1:4" x14ac:dyDescent="0.25">
      <c r="A2" s="1" t="str">
        <f>HYPERLINK("#'Table of Contents'!A1","Return to Table of Contents")</f>
        <v>Return to Table of Contents</v>
      </c>
    </row>
    <row r="6" spans="1:4" s="3" customFormat="1" x14ac:dyDescent="0.25">
      <c r="A6" s="3" t="s">
        <v>6</v>
      </c>
      <c r="B6" s="3" t="s">
        <v>7</v>
      </c>
      <c r="C6" s="3" t="s">
        <v>4</v>
      </c>
      <c r="D6" s="3" t="s">
        <v>8</v>
      </c>
    </row>
    <row r="7" spans="1:4" x14ac:dyDescent="0.25">
      <c r="A7">
        <v>2005</v>
      </c>
      <c r="B7" s="10">
        <v>17.031419591756599</v>
      </c>
      <c r="C7" t="s">
        <v>17</v>
      </c>
      <c r="D7" t="s">
        <v>49</v>
      </c>
    </row>
    <row r="8" spans="1:4" x14ac:dyDescent="0.25">
      <c r="A8">
        <v>2006</v>
      </c>
      <c r="B8" s="10">
        <v>17.115790654310899</v>
      </c>
      <c r="C8" t="s">
        <v>17</v>
      </c>
      <c r="D8" t="s">
        <v>49</v>
      </c>
    </row>
    <row r="9" spans="1:4" x14ac:dyDescent="0.25">
      <c r="A9">
        <v>2007</v>
      </c>
      <c r="B9" s="10">
        <v>16.839879389774602</v>
      </c>
      <c r="C9" t="s">
        <v>17</v>
      </c>
      <c r="D9" t="s">
        <v>49</v>
      </c>
    </row>
    <row r="10" spans="1:4" x14ac:dyDescent="0.25">
      <c r="A10">
        <v>2008</v>
      </c>
      <c r="B10" s="10">
        <v>16.141208545616799</v>
      </c>
      <c r="C10" t="s">
        <v>17</v>
      </c>
      <c r="D10" t="s">
        <v>49</v>
      </c>
    </row>
    <row r="11" spans="1:4" x14ac:dyDescent="0.25">
      <c r="A11">
        <v>2009</v>
      </c>
      <c r="B11" s="10">
        <v>15.116331182352701</v>
      </c>
      <c r="C11" t="s">
        <v>17</v>
      </c>
      <c r="D11" t="s">
        <v>49</v>
      </c>
    </row>
    <row r="12" spans="1:4" x14ac:dyDescent="0.25">
      <c r="A12">
        <v>2010</v>
      </c>
      <c r="B12" s="10">
        <v>14.592833982357201</v>
      </c>
      <c r="C12" t="s">
        <v>17</v>
      </c>
      <c r="D12" t="s">
        <v>49</v>
      </c>
    </row>
    <row r="13" spans="1:4" x14ac:dyDescent="0.25">
      <c r="A13">
        <v>2011</v>
      </c>
      <c r="B13" s="10">
        <v>14.5917279727986</v>
      </c>
      <c r="C13" t="s">
        <v>17</v>
      </c>
      <c r="D13" t="s">
        <v>49</v>
      </c>
    </row>
    <row r="14" spans="1:4" x14ac:dyDescent="0.25">
      <c r="A14">
        <v>2012</v>
      </c>
      <c r="B14" s="10">
        <v>13.9224290225151</v>
      </c>
      <c r="C14" t="s">
        <v>17</v>
      </c>
      <c r="D14" t="s">
        <v>49</v>
      </c>
    </row>
    <row r="15" spans="1:4" x14ac:dyDescent="0.25">
      <c r="A15">
        <v>2013</v>
      </c>
      <c r="B15" s="10">
        <v>14.0757089629669</v>
      </c>
      <c r="C15" t="s">
        <v>17</v>
      </c>
      <c r="D15" t="s">
        <v>49</v>
      </c>
    </row>
    <row r="16" spans="1:4" x14ac:dyDescent="0.25">
      <c r="A16">
        <v>2014</v>
      </c>
      <c r="B16" s="10">
        <v>14.794602495636401</v>
      </c>
      <c r="C16" t="s">
        <v>17</v>
      </c>
      <c r="D16" t="s">
        <v>49</v>
      </c>
    </row>
    <row r="17" spans="1:4" x14ac:dyDescent="0.25">
      <c r="A17">
        <v>2015</v>
      </c>
      <c r="B17" s="10">
        <v>15.184954687334701</v>
      </c>
      <c r="C17" t="s">
        <v>17</v>
      </c>
      <c r="D17" t="s">
        <v>49</v>
      </c>
    </row>
    <row r="18" spans="1:4" x14ac:dyDescent="0.25">
      <c r="A18">
        <v>2016</v>
      </c>
      <c r="B18" s="10">
        <v>15.3210792532656</v>
      </c>
      <c r="C18" t="s">
        <v>17</v>
      </c>
      <c r="D18" t="s">
        <v>49</v>
      </c>
    </row>
    <row r="19" spans="1:4" x14ac:dyDescent="0.25">
      <c r="A19">
        <v>2017</v>
      </c>
      <c r="B19" s="10">
        <v>15.537208664674701</v>
      </c>
      <c r="C19" t="s">
        <v>17</v>
      </c>
      <c r="D19" t="s">
        <v>49</v>
      </c>
    </row>
    <row r="20" spans="1:4" x14ac:dyDescent="0.25">
      <c r="A20">
        <v>2018</v>
      </c>
      <c r="B20" s="10">
        <v>16.1702030343003</v>
      </c>
      <c r="C20" t="s">
        <v>17</v>
      </c>
      <c r="D20" t="s">
        <v>49</v>
      </c>
    </row>
    <row r="21" spans="1:4" x14ac:dyDescent="0.25">
      <c r="A21">
        <v>2019</v>
      </c>
      <c r="B21" s="10">
        <v>15.715963785629</v>
      </c>
      <c r="C21" t="s">
        <v>17</v>
      </c>
      <c r="D21" t="s">
        <v>49</v>
      </c>
    </row>
    <row r="22" spans="1:4" x14ac:dyDescent="0.25">
      <c r="A22">
        <v>2020</v>
      </c>
      <c r="B22" s="10">
        <v>15.436302883950001</v>
      </c>
      <c r="C22" t="s">
        <v>17</v>
      </c>
      <c r="D22" t="s">
        <v>49</v>
      </c>
    </row>
    <row r="23" spans="1:4" x14ac:dyDescent="0.25">
      <c r="A23">
        <v>2021</v>
      </c>
      <c r="B23" s="10">
        <v>16.121777448886899</v>
      </c>
      <c r="C23" t="s">
        <v>17</v>
      </c>
      <c r="D23" t="s">
        <v>49</v>
      </c>
    </row>
    <row r="24" spans="1:4" x14ac:dyDescent="0.25">
      <c r="A24">
        <v>2022</v>
      </c>
      <c r="B24" s="10">
        <v>17.301667581826901</v>
      </c>
      <c r="C24" t="s">
        <v>17</v>
      </c>
      <c r="D24" t="s">
        <v>49</v>
      </c>
    </row>
    <row r="25" spans="1:4" x14ac:dyDescent="0.25">
      <c r="A25">
        <v>2023</v>
      </c>
      <c r="B25" s="10">
        <v>17.397554357712899</v>
      </c>
      <c r="C25" t="s">
        <v>17</v>
      </c>
      <c r="D25" t="s">
        <v>49</v>
      </c>
    </row>
    <row r="26" spans="1:4" x14ac:dyDescent="0.25">
      <c r="A26">
        <v>2024</v>
      </c>
      <c r="B26" s="10">
        <v>16.6600895360835</v>
      </c>
      <c r="C26" t="s">
        <v>17</v>
      </c>
      <c r="D26" t="s">
        <v>49</v>
      </c>
    </row>
    <row r="27" spans="1:4" x14ac:dyDescent="0.25">
      <c r="A27">
        <v>2025</v>
      </c>
      <c r="B27" s="10">
        <v>16.821099100154498</v>
      </c>
      <c r="C27" t="s">
        <v>17</v>
      </c>
      <c r="D27" t="s">
        <v>49</v>
      </c>
    </row>
    <row r="28" spans="1:4" x14ac:dyDescent="0.25">
      <c r="A28">
        <v>2026</v>
      </c>
      <c r="B28" s="10">
        <v>17.2012908374445</v>
      </c>
      <c r="C28" t="s">
        <v>17</v>
      </c>
      <c r="D28" t="s">
        <v>49</v>
      </c>
    </row>
    <row r="29" spans="1:4" x14ac:dyDescent="0.25">
      <c r="A29">
        <v>2027</v>
      </c>
      <c r="B29" s="10">
        <v>16.972010043345701</v>
      </c>
      <c r="C29" t="s">
        <v>17</v>
      </c>
      <c r="D29" t="s">
        <v>49</v>
      </c>
    </row>
    <row r="30" spans="1:4" x14ac:dyDescent="0.25">
      <c r="A30">
        <v>2028</v>
      </c>
      <c r="B30" s="10">
        <v>16.833056755982501</v>
      </c>
      <c r="C30" t="s">
        <v>17</v>
      </c>
      <c r="D30" t="s">
        <v>49</v>
      </c>
    </row>
    <row r="31" spans="1:4" x14ac:dyDescent="0.25">
      <c r="A31">
        <v>2029</v>
      </c>
      <c r="B31" s="10">
        <v>17.1720434616958</v>
      </c>
      <c r="C31" t="s">
        <v>17</v>
      </c>
      <c r="D31" t="s">
        <v>49</v>
      </c>
    </row>
    <row r="32" spans="1:4" x14ac:dyDescent="0.25">
      <c r="A32">
        <v>2030</v>
      </c>
      <c r="B32" s="10">
        <v>17.704633203976801</v>
      </c>
      <c r="C32" t="s">
        <v>17</v>
      </c>
      <c r="D32" t="s">
        <v>49</v>
      </c>
    </row>
    <row r="33" spans="1:4" x14ac:dyDescent="0.25">
      <c r="A33">
        <v>2031</v>
      </c>
      <c r="B33" s="10">
        <v>17.614634580494499</v>
      </c>
      <c r="C33" t="s">
        <v>17</v>
      </c>
      <c r="D33" t="s">
        <v>49</v>
      </c>
    </row>
    <row r="34" spans="1:4" x14ac:dyDescent="0.25">
      <c r="A34">
        <v>2032</v>
      </c>
      <c r="B34" s="10">
        <v>17.4222723576577</v>
      </c>
      <c r="C34" t="s">
        <v>17</v>
      </c>
      <c r="D34" t="s">
        <v>49</v>
      </c>
    </row>
    <row r="35" spans="1:4" x14ac:dyDescent="0.25">
      <c r="A35">
        <v>2033</v>
      </c>
      <c r="B35" s="10">
        <v>17.636039030423699</v>
      </c>
      <c r="C35" t="s">
        <v>17</v>
      </c>
      <c r="D35" t="s">
        <v>49</v>
      </c>
    </row>
    <row r="36" spans="1:4" x14ac:dyDescent="0.25">
      <c r="A36">
        <v>2034</v>
      </c>
      <c r="B36" s="10">
        <v>17.885093474573001</v>
      </c>
      <c r="C36" t="s">
        <v>17</v>
      </c>
      <c r="D36" t="s">
        <v>49</v>
      </c>
    </row>
    <row r="37" spans="1:4" x14ac:dyDescent="0.25">
      <c r="A37">
        <v>2035</v>
      </c>
      <c r="B37" s="10">
        <v>18.0639777890669</v>
      </c>
      <c r="C37" t="s">
        <v>17</v>
      </c>
      <c r="D37" t="s">
        <v>49</v>
      </c>
    </row>
    <row r="38" spans="1:4" x14ac:dyDescent="0.25">
      <c r="A38">
        <v>2036</v>
      </c>
      <c r="B38" s="10">
        <v>18.189455006879498</v>
      </c>
      <c r="C38" t="s">
        <v>17</v>
      </c>
      <c r="D38" t="s">
        <v>49</v>
      </c>
    </row>
    <row r="39" spans="1:4" x14ac:dyDescent="0.25">
      <c r="A39">
        <v>2037</v>
      </c>
      <c r="B39" s="10">
        <v>18.259226996543699</v>
      </c>
      <c r="C39" t="s">
        <v>17</v>
      </c>
      <c r="D39" t="s">
        <v>49</v>
      </c>
    </row>
    <row r="40" spans="1:4" x14ac:dyDescent="0.25">
      <c r="A40">
        <v>2038</v>
      </c>
      <c r="B40" s="10">
        <v>18.3709313637207</v>
      </c>
      <c r="C40" t="s">
        <v>17</v>
      </c>
      <c r="D40" t="s">
        <v>49</v>
      </c>
    </row>
    <row r="41" spans="1:4" x14ac:dyDescent="0.25">
      <c r="A41">
        <v>2039</v>
      </c>
      <c r="B41" s="10">
        <v>18.543698546799799</v>
      </c>
      <c r="C41" t="s">
        <v>17</v>
      </c>
      <c r="D41" t="s">
        <v>49</v>
      </c>
    </row>
    <row r="42" spans="1:4" x14ac:dyDescent="0.25">
      <c r="A42">
        <v>2040</v>
      </c>
      <c r="B42" s="10">
        <v>18.746044091930202</v>
      </c>
      <c r="C42" t="s">
        <v>17</v>
      </c>
      <c r="D42" t="s">
        <v>49</v>
      </c>
    </row>
    <row r="43" spans="1:4" x14ac:dyDescent="0.25">
      <c r="A43">
        <v>2041</v>
      </c>
      <c r="B43" s="10">
        <v>18.941643105188</v>
      </c>
      <c r="C43" t="s">
        <v>17</v>
      </c>
      <c r="D43" t="s">
        <v>49</v>
      </c>
    </row>
    <row r="44" spans="1:4" x14ac:dyDescent="0.25">
      <c r="A44">
        <v>2042</v>
      </c>
      <c r="B44" s="10">
        <v>19.137229456024599</v>
      </c>
      <c r="C44" t="s">
        <v>17</v>
      </c>
      <c r="D44" t="s">
        <v>49</v>
      </c>
    </row>
    <row r="45" spans="1:4" x14ac:dyDescent="0.25">
      <c r="A45">
        <v>2043</v>
      </c>
      <c r="B45" s="10">
        <v>19.368711159241499</v>
      </c>
      <c r="C45" t="s">
        <v>17</v>
      </c>
      <c r="D45" t="s">
        <v>49</v>
      </c>
    </row>
    <row r="46" spans="1:4" x14ac:dyDescent="0.25">
      <c r="A46">
        <v>2044</v>
      </c>
      <c r="B46" s="10">
        <v>19.636977470747901</v>
      </c>
      <c r="C46" t="s">
        <v>17</v>
      </c>
      <c r="D46" t="s">
        <v>49</v>
      </c>
    </row>
    <row r="47" spans="1:4" x14ac:dyDescent="0.25">
      <c r="A47">
        <v>2045</v>
      </c>
      <c r="B47" s="10">
        <v>19.913055254390599</v>
      </c>
      <c r="C47" t="s">
        <v>17</v>
      </c>
      <c r="D47" t="s">
        <v>49</v>
      </c>
    </row>
    <row r="48" spans="1:4" x14ac:dyDescent="0.25">
      <c r="A48">
        <v>2046</v>
      </c>
      <c r="B48" s="10">
        <v>20.1939795752279</v>
      </c>
      <c r="C48" t="s">
        <v>17</v>
      </c>
      <c r="D48" t="s">
        <v>49</v>
      </c>
    </row>
    <row r="49" spans="1:4" x14ac:dyDescent="0.25">
      <c r="A49">
        <v>2047</v>
      </c>
      <c r="B49" s="10">
        <v>20.491327154016201</v>
      </c>
      <c r="C49" t="s">
        <v>17</v>
      </c>
      <c r="D49" t="s">
        <v>49</v>
      </c>
    </row>
    <row r="50" spans="1:4" x14ac:dyDescent="0.25">
      <c r="A50">
        <v>2048</v>
      </c>
      <c r="B50" s="10">
        <v>20.8034630024889</v>
      </c>
      <c r="C50" t="s">
        <v>17</v>
      </c>
      <c r="D50" t="s">
        <v>49</v>
      </c>
    </row>
    <row r="51" spans="1:4" x14ac:dyDescent="0.25">
      <c r="A51">
        <v>2049</v>
      </c>
      <c r="B51" s="10">
        <v>21.128460218685301</v>
      </c>
      <c r="C51" t="s">
        <v>17</v>
      </c>
      <c r="D51" t="s">
        <v>49</v>
      </c>
    </row>
    <row r="52" spans="1:4" x14ac:dyDescent="0.25">
      <c r="A52">
        <v>2050</v>
      </c>
      <c r="B52" s="10">
        <v>21.4642243730353</v>
      </c>
      <c r="C52" t="s">
        <v>17</v>
      </c>
      <c r="D52" t="s">
        <v>49</v>
      </c>
    </row>
    <row r="53" spans="1:4" x14ac:dyDescent="0.25">
      <c r="A53">
        <v>2005</v>
      </c>
      <c r="B53" s="10">
        <v>17.031419591756599</v>
      </c>
      <c r="C53" t="s">
        <v>16</v>
      </c>
      <c r="D53" t="s">
        <v>49</v>
      </c>
    </row>
    <row r="54" spans="1:4" x14ac:dyDescent="0.25">
      <c r="A54">
        <v>2006</v>
      </c>
      <c r="B54" s="10">
        <v>17.115790654310899</v>
      </c>
      <c r="C54" t="s">
        <v>16</v>
      </c>
      <c r="D54" t="s">
        <v>49</v>
      </c>
    </row>
    <row r="55" spans="1:4" x14ac:dyDescent="0.25">
      <c r="A55">
        <v>2007</v>
      </c>
      <c r="B55" s="10">
        <v>16.839879389774602</v>
      </c>
      <c r="C55" t="s">
        <v>16</v>
      </c>
      <c r="D55" t="s">
        <v>49</v>
      </c>
    </row>
    <row r="56" spans="1:4" x14ac:dyDescent="0.25">
      <c r="A56">
        <v>2008</v>
      </c>
      <c r="B56" s="10">
        <v>16.141208545616799</v>
      </c>
      <c r="C56" t="s">
        <v>16</v>
      </c>
      <c r="D56" t="s">
        <v>49</v>
      </c>
    </row>
    <row r="57" spans="1:4" x14ac:dyDescent="0.25">
      <c r="A57">
        <v>2009</v>
      </c>
      <c r="B57" s="10">
        <v>15.116331182352701</v>
      </c>
      <c r="C57" t="s">
        <v>16</v>
      </c>
      <c r="D57" t="s">
        <v>49</v>
      </c>
    </row>
    <row r="58" spans="1:4" x14ac:dyDescent="0.25">
      <c r="A58">
        <v>2010</v>
      </c>
      <c r="B58" s="10">
        <v>14.592833982357201</v>
      </c>
      <c r="C58" t="s">
        <v>16</v>
      </c>
      <c r="D58" t="s">
        <v>49</v>
      </c>
    </row>
    <row r="59" spans="1:4" x14ac:dyDescent="0.25">
      <c r="A59">
        <v>2011</v>
      </c>
      <c r="B59" s="10">
        <v>14.5917279727986</v>
      </c>
      <c r="C59" t="s">
        <v>16</v>
      </c>
      <c r="D59" t="s">
        <v>49</v>
      </c>
    </row>
    <row r="60" spans="1:4" x14ac:dyDescent="0.25">
      <c r="A60">
        <v>2012</v>
      </c>
      <c r="B60" s="10">
        <v>13.9224290225151</v>
      </c>
      <c r="C60" t="s">
        <v>16</v>
      </c>
      <c r="D60" t="s">
        <v>49</v>
      </c>
    </row>
    <row r="61" spans="1:4" x14ac:dyDescent="0.25">
      <c r="A61">
        <v>2013</v>
      </c>
      <c r="B61" s="10">
        <v>14.0757089629669</v>
      </c>
      <c r="C61" t="s">
        <v>16</v>
      </c>
      <c r="D61" t="s">
        <v>49</v>
      </c>
    </row>
    <row r="62" spans="1:4" x14ac:dyDescent="0.25">
      <c r="A62">
        <v>2014</v>
      </c>
      <c r="B62" s="10">
        <v>14.794602495636401</v>
      </c>
      <c r="C62" t="s">
        <v>16</v>
      </c>
      <c r="D62" t="s">
        <v>49</v>
      </c>
    </row>
    <row r="63" spans="1:4" x14ac:dyDescent="0.25">
      <c r="A63">
        <v>2015</v>
      </c>
      <c r="B63" s="10">
        <v>15.184954687334701</v>
      </c>
      <c r="C63" t="s">
        <v>16</v>
      </c>
      <c r="D63" t="s">
        <v>49</v>
      </c>
    </row>
    <row r="64" spans="1:4" x14ac:dyDescent="0.25">
      <c r="A64">
        <v>2016</v>
      </c>
      <c r="B64" s="10">
        <v>15.3210792532656</v>
      </c>
      <c r="C64" t="s">
        <v>16</v>
      </c>
      <c r="D64" t="s">
        <v>49</v>
      </c>
    </row>
    <row r="65" spans="1:4" x14ac:dyDescent="0.25">
      <c r="A65">
        <v>2017</v>
      </c>
      <c r="B65" s="10">
        <v>15.537208664674701</v>
      </c>
      <c r="C65" t="s">
        <v>16</v>
      </c>
      <c r="D65" t="s">
        <v>49</v>
      </c>
    </row>
    <row r="66" spans="1:4" x14ac:dyDescent="0.25">
      <c r="A66">
        <v>2018</v>
      </c>
      <c r="B66" s="10">
        <v>16.1702030343003</v>
      </c>
      <c r="C66" t="s">
        <v>16</v>
      </c>
      <c r="D66" t="s">
        <v>49</v>
      </c>
    </row>
    <row r="67" spans="1:4" x14ac:dyDescent="0.25">
      <c r="A67">
        <v>2019</v>
      </c>
      <c r="B67" s="10">
        <v>15.715963785629</v>
      </c>
      <c r="C67" t="s">
        <v>16</v>
      </c>
      <c r="D67" t="s">
        <v>49</v>
      </c>
    </row>
    <row r="68" spans="1:4" x14ac:dyDescent="0.25">
      <c r="A68">
        <v>2020</v>
      </c>
      <c r="B68" s="10">
        <v>15.436302883950001</v>
      </c>
      <c r="C68" t="s">
        <v>16</v>
      </c>
      <c r="D68" t="s">
        <v>49</v>
      </c>
    </row>
    <row r="69" spans="1:4" x14ac:dyDescent="0.25">
      <c r="A69">
        <v>2021</v>
      </c>
      <c r="B69" s="10">
        <v>16.121777448886899</v>
      </c>
      <c r="C69" t="s">
        <v>16</v>
      </c>
      <c r="D69" t="s">
        <v>49</v>
      </c>
    </row>
    <row r="70" spans="1:4" x14ac:dyDescent="0.25">
      <c r="A70">
        <v>2022</v>
      </c>
      <c r="B70" s="10">
        <v>17.301711263273301</v>
      </c>
      <c r="C70" t="s">
        <v>16</v>
      </c>
      <c r="D70" t="s">
        <v>49</v>
      </c>
    </row>
    <row r="71" spans="1:4" x14ac:dyDescent="0.25">
      <c r="A71">
        <v>2023</v>
      </c>
      <c r="B71" s="10">
        <v>17.388413467315399</v>
      </c>
      <c r="C71" t="s">
        <v>16</v>
      </c>
      <c r="D71" t="s">
        <v>49</v>
      </c>
    </row>
    <row r="72" spans="1:4" x14ac:dyDescent="0.25">
      <c r="A72">
        <v>2024</v>
      </c>
      <c r="B72" s="10">
        <v>16.6400802092435</v>
      </c>
      <c r="C72" t="s">
        <v>16</v>
      </c>
      <c r="D72" t="s">
        <v>49</v>
      </c>
    </row>
    <row r="73" spans="1:4" x14ac:dyDescent="0.25">
      <c r="A73">
        <v>2025</v>
      </c>
      <c r="B73" s="10">
        <v>16.797827357372</v>
      </c>
      <c r="C73" t="s">
        <v>16</v>
      </c>
      <c r="D73" t="s">
        <v>49</v>
      </c>
    </row>
    <row r="74" spans="1:4" x14ac:dyDescent="0.25">
      <c r="A74">
        <v>2026</v>
      </c>
      <c r="B74" s="10">
        <v>17.178539413226101</v>
      </c>
      <c r="C74" t="s">
        <v>16</v>
      </c>
      <c r="D74" t="s">
        <v>49</v>
      </c>
    </row>
    <row r="75" spans="1:4" x14ac:dyDescent="0.25">
      <c r="A75">
        <v>2027</v>
      </c>
      <c r="B75" s="10">
        <v>16.951997482084401</v>
      </c>
      <c r="C75" t="s">
        <v>16</v>
      </c>
      <c r="D75" t="s">
        <v>49</v>
      </c>
    </row>
    <row r="76" spans="1:4" x14ac:dyDescent="0.25">
      <c r="A76">
        <v>2028</v>
      </c>
      <c r="B76" s="10">
        <v>16.883179434352201</v>
      </c>
      <c r="C76" t="s">
        <v>16</v>
      </c>
      <c r="D76" t="s">
        <v>49</v>
      </c>
    </row>
    <row r="77" spans="1:4" x14ac:dyDescent="0.25">
      <c r="A77">
        <v>2029</v>
      </c>
      <c r="B77" s="10">
        <v>17.151772270811101</v>
      </c>
      <c r="C77" t="s">
        <v>16</v>
      </c>
      <c r="D77" t="s">
        <v>49</v>
      </c>
    </row>
    <row r="78" spans="1:4" x14ac:dyDescent="0.25">
      <c r="A78">
        <v>2030</v>
      </c>
      <c r="B78" s="10">
        <v>17.675778243218701</v>
      </c>
      <c r="C78" t="s">
        <v>16</v>
      </c>
      <c r="D78" t="s">
        <v>49</v>
      </c>
    </row>
    <row r="79" spans="1:4" x14ac:dyDescent="0.25">
      <c r="A79">
        <v>2031</v>
      </c>
      <c r="B79" s="10">
        <v>17.517699062065901</v>
      </c>
      <c r="C79" t="s">
        <v>16</v>
      </c>
      <c r="D79" t="s">
        <v>49</v>
      </c>
    </row>
    <row r="80" spans="1:4" x14ac:dyDescent="0.25">
      <c r="A80">
        <v>2032</v>
      </c>
      <c r="B80" s="10">
        <v>16.977997325531401</v>
      </c>
      <c r="C80" t="s">
        <v>16</v>
      </c>
      <c r="D80" t="s">
        <v>49</v>
      </c>
    </row>
    <row r="81" spans="1:4" x14ac:dyDescent="0.25">
      <c r="A81">
        <v>2033</v>
      </c>
      <c r="B81" s="10">
        <v>16.577509322862699</v>
      </c>
      <c r="C81" t="s">
        <v>16</v>
      </c>
      <c r="D81" t="s">
        <v>49</v>
      </c>
    </row>
    <row r="82" spans="1:4" x14ac:dyDescent="0.25">
      <c r="A82">
        <v>2034</v>
      </c>
      <c r="B82" s="10">
        <v>16.282828460076999</v>
      </c>
      <c r="C82" t="s">
        <v>16</v>
      </c>
      <c r="D82" t="s">
        <v>49</v>
      </c>
    </row>
    <row r="83" spans="1:4" x14ac:dyDescent="0.25">
      <c r="A83">
        <v>2035</v>
      </c>
      <c r="B83" s="10">
        <v>16.030305860778199</v>
      </c>
      <c r="C83" t="s">
        <v>16</v>
      </c>
      <c r="D83" t="s">
        <v>49</v>
      </c>
    </row>
    <row r="84" spans="1:4" x14ac:dyDescent="0.25">
      <c r="A84">
        <v>2036</v>
      </c>
      <c r="B84" s="10">
        <v>15.7698895356853</v>
      </c>
      <c r="C84" t="s">
        <v>16</v>
      </c>
      <c r="D84" t="s">
        <v>49</v>
      </c>
    </row>
    <row r="85" spans="1:4" x14ac:dyDescent="0.25">
      <c r="A85">
        <v>2037</v>
      </c>
      <c r="B85" s="10">
        <v>15.5152489130018</v>
      </c>
      <c r="C85" t="s">
        <v>16</v>
      </c>
      <c r="D85" t="s">
        <v>49</v>
      </c>
    </row>
    <row r="86" spans="1:4" x14ac:dyDescent="0.25">
      <c r="A86">
        <v>2038</v>
      </c>
      <c r="B86" s="10">
        <v>15.279479340433401</v>
      </c>
      <c r="C86" t="s">
        <v>16</v>
      </c>
      <c r="D86" t="s">
        <v>49</v>
      </c>
    </row>
    <row r="87" spans="1:4" x14ac:dyDescent="0.25">
      <c r="A87">
        <v>2039</v>
      </c>
      <c r="B87" s="10">
        <v>15.0260009123819</v>
      </c>
      <c r="C87" t="s">
        <v>16</v>
      </c>
      <c r="D87" t="s">
        <v>49</v>
      </c>
    </row>
    <row r="88" spans="1:4" x14ac:dyDescent="0.25">
      <c r="A88">
        <v>2040</v>
      </c>
      <c r="B88" s="10">
        <v>14.728713552463001</v>
      </c>
      <c r="C88" t="s">
        <v>16</v>
      </c>
      <c r="D88" t="s">
        <v>49</v>
      </c>
    </row>
    <row r="89" spans="1:4" x14ac:dyDescent="0.25">
      <c r="A89">
        <v>2041</v>
      </c>
      <c r="B89" s="10">
        <v>14.3508491299747</v>
      </c>
      <c r="C89" t="s">
        <v>16</v>
      </c>
      <c r="D89" t="s">
        <v>49</v>
      </c>
    </row>
    <row r="90" spans="1:4" x14ac:dyDescent="0.25">
      <c r="A90">
        <v>2042</v>
      </c>
      <c r="B90" s="10">
        <v>13.9664617820339</v>
      </c>
      <c r="C90" t="s">
        <v>16</v>
      </c>
      <c r="D90" t="s">
        <v>49</v>
      </c>
    </row>
    <row r="91" spans="1:4" x14ac:dyDescent="0.25">
      <c r="A91">
        <v>2043</v>
      </c>
      <c r="B91" s="10">
        <v>13.6183738989122</v>
      </c>
      <c r="C91" t="s">
        <v>16</v>
      </c>
      <c r="D91" t="s">
        <v>49</v>
      </c>
    </row>
    <row r="92" spans="1:4" x14ac:dyDescent="0.25">
      <c r="A92">
        <v>2044</v>
      </c>
      <c r="B92" s="10">
        <v>13.254700862965599</v>
      </c>
      <c r="C92" t="s">
        <v>16</v>
      </c>
      <c r="D92" t="s">
        <v>49</v>
      </c>
    </row>
    <row r="93" spans="1:4" x14ac:dyDescent="0.25">
      <c r="A93">
        <v>2045</v>
      </c>
      <c r="B93" s="10">
        <v>12.8509447848928</v>
      </c>
      <c r="C93" t="s">
        <v>16</v>
      </c>
      <c r="D93" t="s">
        <v>49</v>
      </c>
    </row>
    <row r="94" spans="1:4" x14ac:dyDescent="0.25">
      <c r="A94">
        <v>2046</v>
      </c>
      <c r="B94" s="10">
        <v>12.4707592933126</v>
      </c>
      <c r="C94" t="s">
        <v>16</v>
      </c>
      <c r="D94" t="s">
        <v>49</v>
      </c>
    </row>
    <row r="95" spans="1:4" x14ac:dyDescent="0.25">
      <c r="A95">
        <v>2047</v>
      </c>
      <c r="B95" s="10">
        <v>12.1089702910632</v>
      </c>
      <c r="C95" t="s">
        <v>16</v>
      </c>
      <c r="D95" t="s">
        <v>49</v>
      </c>
    </row>
    <row r="96" spans="1:4" x14ac:dyDescent="0.25">
      <c r="A96">
        <v>2048</v>
      </c>
      <c r="B96" s="10">
        <v>11.7318536298376</v>
      </c>
      <c r="C96" t="s">
        <v>16</v>
      </c>
      <c r="D96" t="s">
        <v>49</v>
      </c>
    </row>
    <row r="97" spans="1:4" x14ac:dyDescent="0.25">
      <c r="A97">
        <v>2049</v>
      </c>
      <c r="B97" s="10">
        <v>11.338572854389801</v>
      </c>
      <c r="C97" t="s">
        <v>16</v>
      </c>
      <c r="D97" t="s">
        <v>49</v>
      </c>
    </row>
    <row r="98" spans="1:4" x14ac:dyDescent="0.25">
      <c r="A98">
        <v>2050</v>
      </c>
      <c r="B98" s="10">
        <v>10.9674906874935</v>
      </c>
      <c r="C98" t="s">
        <v>16</v>
      </c>
      <c r="D98" t="s">
        <v>49</v>
      </c>
    </row>
    <row r="99" spans="1:4" x14ac:dyDescent="0.25">
      <c r="A99">
        <v>2005</v>
      </c>
      <c r="B99" s="10">
        <v>17.031419591756599</v>
      </c>
      <c r="C99" t="s">
        <v>9</v>
      </c>
      <c r="D99" t="s">
        <v>49</v>
      </c>
    </row>
    <row r="100" spans="1:4" x14ac:dyDescent="0.25">
      <c r="A100">
        <v>2006</v>
      </c>
      <c r="B100" s="10">
        <v>17.115790654310899</v>
      </c>
      <c r="C100" t="s">
        <v>9</v>
      </c>
      <c r="D100" t="s">
        <v>49</v>
      </c>
    </row>
    <row r="101" spans="1:4" x14ac:dyDescent="0.25">
      <c r="A101">
        <v>2007</v>
      </c>
      <c r="B101" s="10">
        <v>16.839879389774602</v>
      </c>
      <c r="C101" t="s">
        <v>9</v>
      </c>
      <c r="D101" t="s">
        <v>49</v>
      </c>
    </row>
    <row r="102" spans="1:4" x14ac:dyDescent="0.25">
      <c r="A102">
        <v>2008</v>
      </c>
      <c r="B102" s="10">
        <v>16.141208545616799</v>
      </c>
      <c r="C102" t="s">
        <v>9</v>
      </c>
      <c r="D102" t="s">
        <v>49</v>
      </c>
    </row>
    <row r="103" spans="1:4" x14ac:dyDescent="0.25">
      <c r="A103">
        <v>2009</v>
      </c>
      <c r="B103" s="10">
        <v>15.116331182352701</v>
      </c>
      <c r="C103" t="s">
        <v>9</v>
      </c>
      <c r="D103" t="s">
        <v>49</v>
      </c>
    </row>
    <row r="104" spans="1:4" x14ac:dyDescent="0.25">
      <c r="A104">
        <v>2010</v>
      </c>
      <c r="B104" s="10">
        <v>14.592833982357201</v>
      </c>
      <c r="C104" t="s">
        <v>9</v>
      </c>
      <c r="D104" t="s">
        <v>49</v>
      </c>
    </row>
    <row r="105" spans="1:4" x14ac:dyDescent="0.25">
      <c r="A105">
        <v>2011</v>
      </c>
      <c r="B105" s="10">
        <v>14.5917279727986</v>
      </c>
      <c r="C105" t="s">
        <v>9</v>
      </c>
      <c r="D105" t="s">
        <v>49</v>
      </c>
    </row>
    <row r="106" spans="1:4" x14ac:dyDescent="0.25">
      <c r="A106">
        <v>2012</v>
      </c>
      <c r="B106" s="10">
        <v>13.9224290225151</v>
      </c>
      <c r="C106" t="s">
        <v>9</v>
      </c>
      <c r="D106" t="s">
        <v>49</v>
      </c>
    </row>
    <row r="107" spans="1:4" x14ac:dyDescent="0.25">
      <c r="A107">
        <v>2013</v>
      </c>
      <c r="B107" s="10">
        <v>14.0757089629669</v>
      </c>
      <c r="C107" t="s">
        <v>9</v>
      </c>
      <c r="D107" t="s">
        <v>49</v>
      </c>
    </row>
    <row r="108" spans="1:4" x14ac:dyDescent="0.25">
      <c r="A108">
        <v>2014</v>
      </c>
      <c r="B108" s="10">
        <v>14.794602495636401</v>
      </c>
      <c r="C108" t="s">
        <v>9</v>
      </c>
      <c r="D108" t="s">
        <v>49</v>
      </c>
    </row>
    <row r="109" spans="1:4" x14ac:dyDescent="0.25">
      <c r="A109">
        <v>2015</v>
      </c>
      <c r="B109" s="10">
        <v>15.184954687334701</v>
      </c>
      <c r="C109" t="s">
        <v>9</v>
      </c>
      <c r="D109" t="s">
        <v>49</v>
      </c>
    </row>
    <row r="110" spans="1:4" x14ac:dyDescent="0.25">
      <c r="A110">
        <v>2016</v>
      </c>
      <c r="B110" s="10">
        <v>15.3210792532656</v>
      </c>
      <c r="C110" t="s">
        <v>9</v>
      </c>
      <c r="D110" t="s">
        <v>49</v>
      </c>
    </row>
    <row r="111" spans="1:4" x14ac:dyDescent="0.25">
      <c r="A111">
        <v>2017</v>
      </c>
      <c r="B111" s="10">
        <v>15.537208664674701</v>
      </c>
      <c r="C111" t="s">
        <v>9</v>
      </c>
      <c r="D111" t="s">
        <v>49</v>
      </c>
    </row>
    <row r="112" spans="1:4" x14ac:dyDescent="0.25">
      <c r="A112">
        <v>2018</v>
      </c>
      <c r="B112" s="10">
        <v>16.1702030343003</v>
      </c>
      <c r="C112" t="s">
        <v>9</v>
      </c>
      <c r="D112" t="s">
        <v>49</v>
      </c>
    </row>
    <row r="113" spans="1:4" x14ac:dyDescent="0.25">
      <c r="A113">
        <v>2019</v>
      </c>
      <c r="B113" s="10">
        <v>15.715963785629</v>
      </c>
      <c r="C113" t="s">
        <v>9</v>
      </c>
      <c r="D113" t="s">
        <v>49</v>
      </c>
    </row>
    <row r="114" spans="1:4" x14ac:dyDescent="0.25">
      <c r="A114">
        <v>2020</v>
      </c>
      <c r="B114" s="10">
        <v>15.436302883950001</v>
      </c>
      <c r="C114" t="s">
        <v>9</v>
      </c>
      <c r="D114" t="s">
        <v>49</v>
      </c>
    </row>
    <row r="115" spans="1:4" x14ac:dyDescent="0.25">
      <c r="A115">
        <v>2021</v>
      </c>
      <c r="B115" s="10">
        <v>16.121777448886899</v>
      </c>
      <c r="C115" t="s">
        <v>9</v>
      </c>
      <c r="D115" t="s">
        <v>49</v>
      </c>
    </row>
    <row r="116" spans="1:4" x14ac:dyDescent="0.25">
      <c r="A116">
        <v>2022</v>
      </c>
      <c r="B116" s="10">
        <v>17.300347442477399</v>
      </c>
      <c r="C116" t="s">
        <v>9</v>
      </c>
      <c r="D116" t="s">
        <v>49</v>
      </c>
    </row>
    <row r="117" spans="1:4" x14ac:dyDescent="0.25">
      <c r="A117">
        <v>2023</v>
      </c>
      <c r="B117" s="10">
        <v>17.391734923527199</v>
      </c>
      <c r="C117" t="s">
        <v>9</v>
      </c>
      <c r="D117" t="s">
        <v>49</v>
      </c>
    </row>
    <row r="118" spans="1:4" x14ac:dyDescent="0.25">
      <c r="A118">
        <v>2024</v>
      </c>
      <c r="B118" s="10">
        <v>16.6424925542523</v>
      </c>
      <c r="C118" t="s">
        <v>9</v>
      </c>
      <c r="D118" t="s">
        <v>49</v>
      </c>
    </row>
    <row r="119" spans="1:4" x14ac:dyDescent="0.25">
      <c r="A119">
        <v>2025</v>
      </c>
      <c r="B119" s="10">
        <v>16.753106984117501</v>
      </c>
      <c r="C119" t="s">
        <v>9</v>
      </c>
      <c r="D119" t="s">
        <v>49</v>
      </c>
    </row>
    <row r="120" spans="1:4" x14ac:dyDescent="0.25">
      <c r="A120">
        <v>2026</v>
      </c>
      <c r="B120" s="10">
        <v>16.9174727791561</v>
      </c>
      <c r="C120" t="s">
        <v>9</v>
      </c>
      <c r="D120" t="s">
        <v>49</v>
      </c>
    </row>
    <row r="121" spans="1:4" x14ac:dyDescent="0.25">
      <c r="A121">
        <v>2027</v>
      </c>
      <c r="B121" s="10">
        <v>16.312222113112998</v>
      </c>
      <c r="C121" t="s">
        <v>9</v>
      </c>
      <c r="D121" t="s">
        <v>49</v>
      </c>
    </row>
    <row r="122" spans="1:4" x14ac:dyDescent="0.25">
      <c r="A122">
        <v>2028</v>
      </c>
      <c r="B122" s="10">
        <v>15.6749562259486</v>
      </c>
      <c r="C122" t="s">
        <v>9</v>
      </c>
      <c r="D122" t="s">
        <v>49</v>
      </c>
    </row>
    <row r="123" spans="1:4" x14ac:dyDescent="0.25">
      <c r="A123">
        <v>2029</v>
      </c>
      <c r="B123" s="10">
        <v>14.940373187069399</v>
      </c>
      <c r="C123" t="s">
        <v>9</v>
      </c>
      <c r="D123" t="s">
        <v>49</v>
      </c>
    </row>
    <row r="124" spans="1:4" x14ac:dyDescent="0.25">
      <c r="A124">
        <v>2030</v>
      </c>
      <c r="B124" s="10">
        <v>14.2499588337477</v>
      </c>
      <c r="C124" t="s">
        <v>9</v>
      </c>
      <c r="D124" t="s">
        <v>49</v>
      </c>
    </row>
    <row r="125" spans="1:4" x14ac:dyDescent="0.25">
      <c r="A125">
        <v>2031</v>
      </c>
      <c r="B125" s="10">
        <v>13.617734264876001</v>
      </c>
      <c r="C125" t="s">
        <v>9</v>
      </c>
      <c r="D125" t="s">
        <v>49</v>
      </c>
    </row>
    <row r="126" spans="1:4" x14ac:dyDescent="0.25">
      <c r="A126">
        <v>2032</v>
      </c>
      <c r="B126" s="10">
        <v>13.024105994119401</v>
      </c>
      <c r="C126" t="s">
        <v>9</v>
      </c>
      <c r="D126" t="s">
        <v>49</v>
      </c>
    </row>
    <row r="127" spans="1:4" x14ac:dyDescent="0.25">
      <c r="A127">
        <v>2033</v>
      </c>
      <c r="B127" s="10">
        <v>12.4907448171139</v>
      </c>
      <c r="C127" t="s">
        <v>9</v>
      </c>
      <c r="D127" t="s">
        <v>49</v>
      </c>
    </row>
    <row r="128" spans="1:4" x14ac:dyDescent="0.25">
      <c r="A128">
        <v>2034</v>
      </c>
      <c r="B128" s="10">
        <v>12.016136622392301</v>
      </c>
      <c r="C128" t="s">
        <v>9</v>
      </c>
      <c r="D128" t="s">
        <v>49</v>
      </c>
    </row>
    <row r="129" spans="1:4" x14ac:dyDescent="0.25">
      <c r="A129">
        <v>2035</v>
      </c>
      <c r="B129" s="10">
        <v>11.577073171393099</v>
      </c>
      <c r="C129" t="s">
        <v>9</v>
      </c>
      <c r="D129" t="s">
        <v>49</v>
      </c>
    </row>
    <row r="130" spans="1:4" x14ac:dyDescent="0.25">
      <c r="A130">
        <v>2036</v>
      </c>
      <c r="B130" s="10">
        <v>11.165248341862601</v>
      </c>
      <c r="C130" t="s">
        <v>9</v>
      </c>
      <c r="D130" t="s">
        <v>49</v>
      </c>
    </row>
    <row r="131" spans="1:4" x14ac:dyDescent="0.25">
      <c r="A131">
        <v>2037</v>
      </c>
      <c r="B131" s="10">
        <v>10.775111565318699</v>
      </c>
      <c r="C131" t="s">
        <v>9</v>
      </c>
      <c r="D131" t="s">
        <v>49</v>
      </c>
    </row>
    <row r="132" spans="1:4" x14ac:dyDescent="0.25">
      <c r="A132">
        <v>2038</v>
      </c>
      <c r="B132" s="10">
        <v>10.4031811737854</v>
      </c>
      <c r="C132" t="s">
        <v>9</v>
      </c>
      <c r="D132" t="s">
        <v>49</v>
      </c>
    </row>
    <row r="133" spans="1:4" x14ac:dyDescent="0.25">
      <c r="A133">
        <v>2039</v>
      </c>
      <c r="B133" s="10">
        <v>10.047463884072499</v>
      </c>
      <c r="C133" t="s">
        <v>9</v>
      </c>
      <c r="D133" t="s">
        <v>49</v>
      </c>
    </row>
    <row r="134" spans="1:4" x14ac:dyDescent="0.25">
      <c r="A134">
        <v>2040</v>
      </c>
      <c r="B134" s="10">
        <v>9.6961603044592408</v>
      </c>
      <c r="C134" t="s">
        <v>9</v>
      </c>
      <c r="D134" t="s">
        <v>49</v>
      </c>
    </row>
    <row r="135" spans="1:4" x14ac:dyDescent="0.25">
      <c r="A135">
        <v>2041</v>
      </c>
      <c r="B135" s="10">
        <v>9.2352879254748501</v>
      </c>
      <c r="C135" t="s">
        <v>9</v>
      </c>
      <c r="D135" t="s">
        <v>49</v>
      </c>
    </row>
    <row r="136" spans="1:4" x14ac:dyDescent="0.25">
      <c r="A136">
        <v>2042</v>
      </c>
      <c r="B136" s="10">
        <v>8.7033775448278501</v>
      </c>
      <c r="C136" t="s">
        <v>9</v>
      </c>
      <c r="D136" t="s">
        <v>49</v>
      </c>
    </row>
    <row r="137" spans="1:4" x14ac:dyDescent="0.25">
      <c r="A137">
        <v>2043</v>
      </c>
      <c r="B137" s="10">
        <v>8.2069682460684792</v>
      </c>
      <c r="C137" t="s">
        <v>9</v>
      </c>
      <c r="D137" t="s">
        <v>49</v>
      </c>
    </row>
    <row r="138" spans="1:4" x14ac:dyDescent="0.25">
      <c r="A138">
        <v>2044</v>
      </c>
      <c r="B138" s="10">
        <v>7.7414391928661699</v>
      </c>
      <c r="C138" t="s">
        <v>9</v>
      </c>
      <c r="D138" t="s">
        <v>49</v>
      </c>
    </row>
    <row r="139" spans="1:4" x14ac:dyDescent="0.25">
      <c r="A139">
        <v>2045</v>
      </c>
      <c r="B139" s="10">
        <v>7.3108519127276397</v>
      </c>
      <c r="C139" t="s">
        <v>9</v>
      </c>
      <c r="D139" t="s">
        <v>49</v>
      </c>
    </row>
    <row r="140" spans="1:4" x14ac:dyDescent="0.25">
      <c r="A140">
        <v>2046</v>
      </c>
      <c r="B140" s="10">
        <v>6.91039958314839</v>
      </c>
      <c r="C140" t="s">
        <v>9</v>
      </c>
      <c r="D140" t="s">
        <v>49</v>
      </c>
    </row>
    <row r="141" spans="1:4" x14ac:dyDescent="0.25">
      <c r="A141">
        <v>2047</v>
      </c>
      <c r="B141" s="10">
        <v>6.5349892360563198</v>
      </c>
      <c r="C141" t="s">
        <v>9</v>
      </c>
      <c r="D141" t="s">
        <v>49</v>
      </c>
    </row>
    <row r="142" spans="1:4" x14ac:dyDescent="0.25">
      <c r="A142">
        <v>2048</v>
      </c>
      <c r="B142" s="10">
        <v>6.18002579582246</v>
      </c>
      <c r="C142" t="s">
        <v>9</v>
      </c>
      <c r="D142" t="s">
        <v>49</v>
      </c>
    </row>
    <row r="143" spans="1:4" x14ac:dyDescent="0.25">
      <c r="A143">
        <v>2049</v>
      </c>
      <c r="B143" s="10">
        <v>5.8418979223468996</v>
      </c>
      <c r="C143" t="s">
        <v>9</v>
      </c>
      <c r="D143" t="s">
        <v>49</v>
      </c>
    </row>
    <row r="144" spans="1:4" x14ac:dyDescent="0.25">
      <c r="A144">
        <v>2050</v>
      </c>
      <c r="B144" s="10">
        <v>5.5173990000320297</v>
      </c>
      <c r="C144" t="s">
        <v>9</v>
      </c>
      <c r="D144" t="s">
        <v>49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Table of Contents</vt:lpstr>
      <vt:lpstr>ES.2</vt:lpstr>
      <vt:lpstr>ES.3</vt:lpstr>
      <vt:lpstr>ES.4</vt:lpstr>
      <vt:lpstr>ES.5</vt:lpstr>
      <vt:lpstr>ES.6</vt:lpstr>
      <vt:lpstr>ES.7</vt:lpstr>
      <vt:lpstr>ES.8</vt:lpstr>
      <vt:lpstr>ES.9</vt:lpstr>
      <vt:lpstr>ES.10</vt:lpstr>
      <vt:lpstr>A.3</vt:lpstr>
      <vt:lpstr>A.4</vt:lpstr>
      <vt:lpstr>A.5</vt:lpstr>
      <vt:lpstr>A.6</vt:lpstr>
      <vt:lpstr>R.2</vt:lpstr>
      <vt:lpstr>R.1</vt:lpstr>
      <vt:lpstr>R.3</vt:lpstr>
      <vt:lpstr>R.4</vt:lpstr>
      <vt:lpstr>R.5</vt:lpstr>
      <vt:lpstr>R.6</vt:lpstr>
      <vt:lpstr>R.7</vt:lpstr>
      <vt:lpstr>R.8</vt:lpstr>
      <vt:lpstr>R.9</vt:lpstr>
      <vt:lpstr>R.10</vt:lpstr>
      <vt:lpstr>R.11</vt:lpstr>
      <vt:lpstr>R.12</vt:lpstr>
      <vt:lpstr>R.13</vt:lpstr>
      <vt:lpstr>R.14</vt:lpstr>
      <vt:lpstr>R.15</vt:lpstr>
      <vt:lpstr>R.16</vt:lpstr>
      <vt:lpstr>R.17</vt:lpstr>
      <vt:lpstr>R.18</vt:lpstr>
      <vt:lpstr>R.19</vt:lpstr>
      <vt:lpstr>R.20</vt:lpstr>
      <vt:lpstr>R.21</vt:lpstr>
      <vt:lpstr>R.22</vt:lpstr>
      <vt:lpstr>R.23</vt:lpstr>
      <vt:lpstr>R.24</vt:lpstr>
      <vt:lpstr>R.25</vt:lpstr>
      <vt:lpstr>R.26</vt:lpstr>
      <vt:lpstr>R.27</vt:lpstr>
      <vt:lpstr>R.28</vt:lpstr>
      <vt:lpstr>R.29</vt:lpstr>
      <vt:lpstr>R.30</vt:lpstr>
      <vt:lpstr>R.31</vt:lpstr>
      <vt:lpstr>R.32</vt:lpstr>
      <vt:lpstr>R.33</vt:lpstr>
      <vt:lpstr>R.34</vt:lpstr>
      <vt:lpstr>R.35</vt:lpstr>
      <vt:lpstr>R.36</vt:lpstr>
      <vt:lpstr>R.37</vt:lpstr>
      <vt:lpstr>R.38</vt:lpstr>
      <vt:lpstr>R.39</vt:lpstr>
      <vt:lpstr>R.40</vt:lpstr>
      <vt:lpstr>R.41</vt:lpstr>
      <vt:lpstr>R.42</vt:lpstr>
      <vt:lpstr>R.43</vt:lpstr>
      <vt:lpstr>R.44</vt:lpstr>
      <vt:lpstr>R.45</vt:lpstr>
      <vt:lpstr>R.46</vt:lpstr>
      <vt:lpstr>R.47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nademich</dc:creator>
  <cp:keywords/>
  <dc:description/>
  <cp:lastModifiedBy>Amanda Watt (she, her | elle, la) (CER-REC)</cp:lastModifiedBy>
  <cp:revision/>
  <dcterms:created xsi:type="dcterms:W3CDTF">2023-06-14T15:08:25Z</dcterms:created>
  <dcterms:modified xsi:type="dcterms:W3CDTF">2024-03-19T18:52:08Z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