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ndex" sheetId="21" r:id="rId1"/>
    <sheet name="Figure 1 données" sheetId="2" r:id="rId2"/>
    <sheet name="Figure 1" sheetId="14" r:id="rId3"/>
    <sheet name="Figure 2" sheetId="22" r:id="rId4"/>
    <sheet name="Tableau 1" sheetId="12" r:id="rId5"/>
    <sheet name="Figure 3 données" sheetId="4" r:id="rId6"/>
    <sheet name="Figure 3" sheetId="15" r:id="rId7"/>
    <sheet name="Figure 4 données" sheetId="10" r:id="rId8"/>
    <sheet name="Figure 4" sheetId="18" r:id="rId9"/>
    <sheet name="Figure 5 données" sheetId="9" r:id="rId10"/>
    <sheet name="Figure 5" sheetId="19" r:id="rId11"/>
    <sheet name="Figures 6 7 données" sheetId="6" r:id="rId12"/>
    <sheet name="Figure 6" sheetId="16" r:id="rId13"/>
    <sheet name="Figure 7" sheetId="20" r:id="rId14"/>
  </sheets>
  <externalReferences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5">#REF!</definedName>
    <definedName name="AvCnPrmtr1" localSheetId="7">#REF!</definedName>
    <definedName name="AvCnPrmtr1" localSheetId="9">#REF!</definedName>
    <definedName name="AvCnPrmtr1" localSheetId="11">#REF!</definedName>
    <definedName name="AvCnPrmtr1" localSheetId="0">#REF!</definedName>
    <definedName name="AvCnPrmtr1">#REF!</definedName>
    <definedName name="AvCnPrmtr2" localSheetId="5">#REF!</definedName>
    <definedName name="AvCnPrmtr2" localSheetId="7">#REF!</definedName>
    <definedName name="AvCnPrmtr2" localSheetId="9">#REF!</definedName>
    <definedName name="AvCnPrmtr2" localSheetId="11">#REF!</definedName>
    <definedName name="AvCnPrmtr2" localSheetId="0">#REF!</definedName>
    <definedName name="AvCnPrmtr2">#REF!</definedName>
    <definedName name="d" localSheetId="5">#REF!</definedName>
    <definedName name="d" localSheetId="7">#REF!</definedName>
    <definedName name="d" localSheetId="9">#REF!</definedName>
    <definedName name="d" localSheetId="11">#REF!</definedName>
    <definedName name="d" localSheetId="0">#REF!</definedName>
    <definedName name="d">#REF!</definedName>
    <definedName name="f" localSheetId="5">#REF!</definedName>
    <definedName name="f" localSheetId="7">#REF!</definedName>
    <definedName name="f" localSheetId="9">#REF!</definedName>
    <definedName name="f" localSheetId="11">#REF!</definedName>
    <definedName name="f" localSheetId="0">#REF!</definedName>
    <definedName name="f">#REF!</definedName>
    <definedName name="old" localSheetId="5">#REF!</definedName>
    <definedName name="old" localSheetId="7">#REF!</definedName>
    <definedName name="old" localSheetId="9">#REF!</definedName>
    <definedName name="old" localSheetId="11">#REF!</definedName>
    <definedName name="old" localSheetId="0">#REF!</definedName>
    <definedName name="old">#REF!</definedName>
    <definedName name="PCube_Well_1996" localSheetId="5">#REF!</definedName>
    <definedName name="PCube_Well_1996" localSheetId="7">#REF!</definedName>
    <definedName name="PCube_Well_1996" localSheetId="9">#REF!</definedName>
    <definedName name="PCube_Well_1996" localSheetId="11">#REF!</definedName>
    <definedName name="PCube_Well_1996" localSheetId="0">#REF!</definedName>
    <definedName name="PCube_Well_1996">#REF!</definedName>
    <definedName name="PCube_Well_1997" localSheetId="5">#REF!</definedName>
    <definedName name="PCube_Well_1997" localSheetId="7">#REF!</definedName>
    <definedName name="PCube_Well_1997" localSheetId="9">#REF!</definedName>
    <definedName name="PCube_Well_1997" localSheetId="11">#REF!</definedName>
    <definedName name="PCube_Well_1997" localSheetId="0">#REF!</definedName>
    <definedName name="PCube_Well_1997">#REF!</definedName>
    <definedName name="PCube_Well_1998" localSheetId="5">#REF!</definedName>
    <definedName name="PCube_Well_1998" localSheetId="7">#REF!</definedName>
    <definedName name="PCube_Well_1998" localSheetId="9">#REF!</definedName>
    <definedName name="PCube_Well_1998" localSheetId="11">#REF!</definedName>
    <definedName name="PCube_Well_1998" localSheetId="0">#REF!</definedName>
    <definedName name="PCube_Well_1998">#REF!</definedName>
    <definedName name="PCube_Well_1999" localSheetId="5">#REF!</definedName>
    <definedName name="PCube_Well_1999" localSheetId="7">#REF!</definedName>
    <definedName name="PCube_Well_1999" localSheetId="9">#REF!</definedName>
    <definedName name="PCube_Well_1999" localSheetId="11">#REF!</definedName>
    <definedName name="PCube_Well_1999" localSheetId="0">#REF!</definedName>
    <definedName name="PCube_Well_1999">#REF!</definedName>
    <definedName name="PCube_Well_2000" localSheetId="5">#REF!</definedName>
    <definedName name="PCube_Well_2000" localSheetId="7">#REF!</definedName>
    <definedName name="PCube_Well_2000" localSheetId="9">#REF!</definedName>
    <definedName name="PCube_Well_2000" localSheetId="11">#REF!</definedName>
    <definedName name="PCube_Well_2000" localSheetId="0">#REF!</definedName>
    <definedName name="PCube_Well_2000">#REF!</definedName>
    <definedName name="PCube_Well_2001" localSheetId="5">#REF!</definedName>
    <definedName name="PCube_Well_2001" localSheetId="7">#REF!</definedName>
    <definedName name="PCube_Well_2001" localSheetId="9">#REF!</definedName>
    <definedName name="PCube_Well_2001" localSheetId="11">#REF!</definedName>
    <definedName name="PCube_Well_2001" localSheetId="0">#REF!</definedName>
    <definedName name="PCube_Well_2001">#REF!</definedName>
    <definedName name="PCube_Well_2002" localSheetId="5">#REF!</definedName>
    <definedName name="PCube_Well_2002" localSheetId="7">#REF!</definedName>
    <definedName name="PCube_Well_2002" localSheetId="9">#REF!</definedName>
    <definedName name="PCube_Well_2002" localSheetId="11">#REF!</definedName>
    <definedName name="PCube_Well_2002" localSheetId="0">#REF!</definedName>
    <definedName name="PCube_Well_2002">#REF!</definedName>
    <definedName name="PCube_Well_2003" localSheetId="5">#REF!</definedName>
    <definedName name="PCube_Well_2003" localSheetId="7">#REF!</definedName>
    <definedName name="PCube_Well_2003" localSheetId="9">#REF!</definedName>
    <definedName name="PCube_Well_2003" localSheetId="11">#REF!</definedName>
    <definedName name="PCube_Well_2003" localSheetId="0">#REF!</definedName>
    <definedName name="PCube_Well_2003">#REF!</definedName>
    <definedName name="PCube_Well_2004" localSheetId="5">#REF!</definedName>
    <definedName name="PCube_Well_2004" localSheetId="7">#REF!</definedName>
    <definedName name="PCube_Well_2004" localSheetId="9">#REF!</definedName>
    <definedName name="PCube_Well_2004" localSheetId="11">#REF!</definedName>
    <definedName name="PCube_Well_2004" localSheetId="0">#REF!</definedName>
    <definedName name="PCube_Well_2004">#REF!</definedName>
    <definedName name="PCube_Well_2005" localSheetId="5">#REF!</definedName>
    <definedName name="PCube_Well_2005" localSheetId="7">#REF!</definedName>
    <definedName name="PCube_Well_2005" localSheetId="9">#REF!</definedName>
    <definedName name="PCube_Well_2005" localSheetId="11">#REF!</definedName>
    <definedName name="PCube_Well_2005" localSheetId="0">#REF!</definedName>
    <definedName name="PCube_Well_2005">#REF!</definedName>
    <definedName name="PCube_Well_2006" localSheetId="5">#REF!</definedName>
    <definedName name="PCube_Well_2006" localSheetId="7">#REF!</definedName>
    <definedName name="PCube_Well_2006" localSheetId="9">#REF!</definedName>
    <definedName name="PCube_Well_2006" localSheetId="11">#REF!</definedName>
    <definedName name="PCube_Well_2006" localSheetId="0">#REF!</definedName>
    <definedName name="PCube_Well_2006">#REF!</definedName>
    <definedName name="PCube_Well_2007" localSheetId="5">#REF!</definedName>
    <definedName name="PCube_Well_2007" localSheetId="7">#REF!</definedName>
    <definedName name="PCube_Well_2007" localSheetId="9">#REF!</definedName>
    <definedName name="PCube_Well_2007" localSheetId="11">#REF!</definedName>
    <definedName name="PCube_Well_2007" localSheetId="0">#REF!</definedName>
    <definedName name="PCube_Well_2007">#REF!</definedName>
    <definedName name="PCube_Well_2008" localSheetId="5">#REF!</definedName>
    <definedName name="PCube_Well_2008" localSheetId="7">#REF!</definedName>
    <definedName name="PCube_Well_2008" localSheetId="9">#REF!</definedName>
    <definedName name="PCube_Well_2008" localSheetId="11">#REF!</definedName>
    <definedName name="PCube_Well_2008" localSheetId="0">#REF!</definedName>
    <definedName name="PCube_Well_2008">#REF!</definedName>
    <definedName name="Production_by_Grouping_by_Month02_HI" localSheetId="5">#REF!</definedName>
    <definedName name="Production_by_Grouping_by_Month02_HI" localSheetId="7">#REF!</definedName>
    <definedName name="Production_by_Grouping_by_Month02_HI" localSheetId="9">#REF!</definedName>
    <definedName name="Production_by_Grouping_by_Month02_HI" localSheetId="11">#REF!</definedName>
    <definedName name="Production_by_Grouping_by_Month02_HI" localSheetId="0">#REF!</definedName>
    <definedName name="Production_by_Grouping_by_Month02_HI">#REF!</definedName>
    <definedName name="Production_by_Grouping_by_Month02_Ref" localSheetId="5">#REF!</definedName>
    <definedName name="Production_by_Grouping_by_Month02_Ref" localSheetId="7">#REF!</definedName>
    <definedName name="Production_by_Grouping_by_Month02_Ref" localSheetId="9">#REF!</definedName>
    <definedName name="Production_by_Grouping_by_Month02_Ref" localSheetId="11">#REF!</definedName>
    <definedName name="Production_by_Grouping_by_Month02_Ref" localSheetId="0">#REF!</definedName>
    <definedName name="Production_by_Grouping_by_Month02_Ref">#REF!</definedName>
    <definedName name="Query1" localSheetId="5">#REF!</definedName>
    <definedName name="Query1" localSheetId="7">#REF!</definedName>
    <definedName name="Query1" localSheetId="9">#REF!</definedName>
    <definedName name="Query1" localSheetId="11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5">#REF!</definedName>
    <definedName name="Tbl_6_4_TotCan" localSheetId="7">#REF!</definedName>
    <definedName name="Tbl_6_4_TotCan" localSheetId="9">#REF!</definedName>
    <definedName name="Tbl_6_4_TotCan" localSheetId="11">#REF!</definedName>
    <definedName name="Tbl_6_4_TotCan" localSheetId="0">#REF!</definedName>
    <definedName name="Tbl_6_4_TotCan">#REF!</definedName>
    <definedName name="wwww" localSheetId="5">#REF!</definedName>
    <definedName name="wwww" localSheetId="7">#REF!</definedName>
    <definedName name="wwww" localSheetId="9">#REF!</definedName>
    <definedName name="wwww" localSheetId="11">#REF!</definedName>
    <definedName name="wwww" localSheetId="0">#REF!</definedName>
    <definedName name="wwww">#REF!</definedName>
    <definedName name="wwwww" localSheetId="5">#REF!</definedName>
    <definedName name="wwwww" localSheetId="7">#REF!</definedName>
    <definedName name="wwwww" localSheetId="9">#REF!</definedName>
    <definedName name="wwwww" localSheetId="11">#REF!</definedName>
    <definedName name="wwwww" localSheetId="0">#REF!</definedName>
    <definedName name="wwwww">#REF!</definedName>
    <definedName name="x" localSheetId="5">#REF!</definedName>
    <definedName name="x" localSheetId="7">#REF!</definedName>
    <definedName name="x" localSheetId="9">#REF!</definedName>
    <definedName name="x" localSheetId="11">#REF!</definedName>
    <definedName name="x" localSheetId="0">#REF!</definedName>
    <definedName name="x">#REF!</definedName>
    <definedName name="zz_FcstDL3" localSheetId="5">#REF!</definedName>
    <definedName name="zz_FcstDL3" localSheetId="7">#REF!</definedName>
    <definedName name="zz_FcstDL3" localSheetId="9">#REF!</definedName>
    <definedName name="zz_FcstDL3" localSheetId="11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[2]zz_GasOilSplit3!$A$1:$M$2071</definedName>
    <definedName name="zzz_Tbl_6_1_DL" localSheetId="5">#REF!</definedName>
    <definedName name="zzz_Tbl_6_1_DL" localSheetId="7">#REF!</definedName>
    <definedName name="zzz_Tbl_6_1_DL" localSheetId="9">#REF!</definedName>
    <definedName name="zzz_Tbl_6_1_DL" localSheetId="11">#REF!</definedName>
    <definedName name="zzz_Tbl_6_1_DL" localSheetId="0">#REF!</definedName>
    <definedName name="zzz_Tbl_6_1_DL">#REF!</definedName>
  </definedNames>
  <calcPr calcId="152511"/>
</workbook>
</file>

<file path=xl/calcChain.xml><?xml version="1.0" encoding="utf-8"?>
<calcChain xmlns="http://schemas.openxmlformats.org/spreadsheetml/2006/main">
  <c r="K4" i="10" l="1"/>
  <c r="L4" i="10"/>
  <c r="K5" i="10"/>
  <c r="L5" i="10"/>
  <c r="K6" i="10"/>
  <c r="L6" i="10"/>
  <c r="K7" i="10"/>
  <c r="L7" i="10"/>
  <c r="K8" i="10"/>
  <c r="L8" i="10"/>
  <c r="K4" i="9"/>
  <c r="L4" i="9"/>
  <c r="K5" i="9"/>
  <c r="L5" i="9"/>
  <c r="K6" i="9"/>
  <c r="L6" i="9"/>
  <c r="K7" i="9"/>
  <c r="L7" i="9"/>
  <c r="K8" i="9"/>
  <c r="L8" i="9"/>
  <c r="L49" i="10" l="1"/>
  <c r="K49" i="10"/>
  <c r="L48" i="10"/>
  <c r="K48" i="10"/>
  <c r="L47" i="10"/>
  <c r="K47" i="10"/>
  <c r="L46" i="10"/>
  <c r="K46" i="10"/>
  <c r="L45" i="10"/>
  <c r="K45" i="10"/>
  <c r="L44" i="10"/>
  <c r="K44" i="10"/>
  <c r="L43" i="10"/>
  <c r="K43" i="10"/>
  <c r="L42" i="10"/>
  <c r="K42" i="10"/>
  <c r="L41" i="10"/>
  <c r="K41" i="10"/>
  <c r="L40" i="10"/>
  <c r="K40" i="10"/>
  <c r="L39" i="10"/>
  <c r="K39" i="10"/>
  <c r="L38" i="10"/>
  <c r="K38" i="10"/>
  <c r="L37" i="10"/>
  <c r="K37" i="10"/>
  <c r="L36" i="10"/>
  <c r="K36" i="10"/>
  <c r="L35" i="10"/>
  <c r="K35" i="10"/>
  <c r="L34" i="10"/>
  <c r="K34" i="10"/>
  <c r="L33" i="10"/>
  <c r="K33" i="10"/>
  <c r="L32" i="10"/>
  <c r="K32" i="10"/>
  <c r="L31" i="10"/>
  <c r="K31" i="10"/>
  <c r="L30" i="10"/>
  <c r="K30" i="10"/>
  <c r="L29" i="10"/>
  <c r="K29" i="10"/>
  <c r="L28" i="10"/>
  <c r="K28" i="10"/>
  <c r="L27" i="10"/>
  <c r="K27" i="10"/>
  <c r="L26" i="10"/>
  <c r="K26" i="10"/>
  <c r="L25" i="10"/>
  <c r="K25" i="10"/>
  <c r="L24" i="10"/>
  <c r="K24" i="10"/>
  <c r="L23" i="10"/>
  <c r="K23" i="10"/>
  <c r="L22" i="10"/>
  <c r="K22" i="10"/>
  <c r="L21" i="10"/>
  <c r="K21" i="10"/>
  <c r="L20" i="10"/>
  <c r="K20" i="10"/>
  <c r="L19" i="10"/>
  <c r="K19" i="10"/>
  <c r="L18" i="10"/>
  <c r="K18" i="10"/>
  <c r="L17" i="10"/>
  <c r="K17" i="10"/>
  <c r="L16" i="10"/>
  <c r="K16" i="10"/>
  <c r="L15" i="10"/>
  <c r="K15" i="10"/>
  <c r="L14" i="10"/>
  <c r="K14" i="10"/>
  <c r="L13" i="10"/>
  <c r="K13" i="10"/>
  <c r="L12" i="10"/>
  <c r="K12" i="10"/>
  <c r="L11" i="10"/>
  <c r="K11" i="10"/>
  <c r="L10" i="10"/>
  <c r="K10" i="10"/>
  <c r="L9" i="10"/>
  <c r="K9" i="10"/>
  <c r="L49" i="9"/>
  <c r="K49" i="9"/>
  <c r="L48" i="9"/>
  <c r="K48" i="9"/>
  <c r="L47" i="9"/>
  <c r="K47" i="9"/>
  <c r="L46" i="9"/>
  <c r="K46" i="9"/>
  <c r="L45" i="9"/>
  <c r="K45" i="9"/>
  <c r="L44" i="9"/>
  <c r="K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B47" i="4" l="1"/>
  <c r="C46" i="4"/>
  <c r="B46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B11" i="2"/>
  <c r="D10" i="2"/>
  <c r="C10" i="2"/>
  <c r="B10" i="2"/>
  <c r="B9" i="2"/>
  <c r="B8" i="2"/>
  <c r="B7" i="2"/>
  <c r="B6" i="2"/>
  <c r="B5" i="2"/>
  <c r="B4" i="2"/>
  <c r="E45" i="4" l="1"/>
</calcChain>
</file>

<file path=xl/sharedStrings.xml><?xml version="1.0" encoding="utf-8"?>
<sst xmlns="http://schemas.openxmlformats.org/spreadsheetml/2006/main" count="109" uniqueCount="76">
  <si>
    <t>% change</t>
  </si>
  <si>
    <t>Diesel</t>
  </si>
  <si>
    <t>Renewables and Nuclear</t>
  </si>
  <si>
    <t xml:space="preserve"> </t>
  </si>
  <si>
    <t>-</t>
  </si>
  <si>
    <t>C5+</t>
  </si>
  <si>
    <t>energyfutures@cer-rec.gc.ca</t>
  </si>
  <si>
    <t>Figure 1</t>
  </si>
  <si>
    <t>Figure 2</t>
  </si>
  <si>
    <t>Figure 3</t>
  </si>
  <si>
    <t>Figure 6</t>
  </si>
  <si>
    <t>Figure 7</t>
  </si>
  <si>
    <t>Figure 4</t>
  </si>
  <si>
    <t>Figure 5</t>
  </si>
  <si>
    <t>Avenir énergétique du Canada en 2020</t>
  </si>
  <si>
    <t>Tableaux, figures et données</t>
  </si>
  <si>
    <t>Pour toute question ou commentaire, veuillez contacter :</t>
  </si>
  <si>
    <t>Rapport et autres documents sur l’avenir énergétique disponibles à l’adresse suivante :</t>
  </si>
  <si>
    <t>https://www.cer-rec.gc.ca/fr/donnees-analyse/avenir-energetique-canada/</t>
  </si>
  <si>
    <t>Figure 1 données</t>
  </si>
  <si>
    <t>Figure 3 données</t>
  </si>
  <si>
    <t>Figure 4 données</t>
  </si>
  <si>
    <t>Figure 5 données</t>
  </si>
  <si>
    <t>Figures 6 7 données</t>
  </si>
  <si>
    <t>Aperçu</t>
  </si>
  <si>
    <t>Variation projetée en % de la demande pour utilisation finale de 2019 à 2020</t>
  </si>
  <si>
    <t>Variation projetée en % de la demande pour utilisation finale de 2019 à 2021</t>
  </si>
  <si>
    <t>Aperçu des scénarios</t>
  </si>
  <si>
    <t>Historique des prix et hypothèses</t>
  </si>
  <si>
    <t>Consommation totale d’énergie primaire</t>
  </si>
  <si>
    <t xml:space="preserve">Électricité - Capacité installée   </t>
  </si>
  <si>
    <t xml:space="preserve">Électricité - Production  </t>
  </si>
  <si>
    <t>Production de pétrole brut</t>
  </si>
  <si>
    <t>Production de pétrole brut et Production de gaz naturel</t>
  </si>
  <si>
    <t>Production de gaz naturel</t>
  </si>
  <si>
    <t>Production de pétrole brut - Mb/j</t>
  </si>
  <si>
    <t>Carburant</t>
  </si>
  <si>
    <t>Carburéacteur</t>
  </si>
  <si>
    <t>Électricité résidentielle</t>
  </si>
  <si>
    <t>Électricité commerciale</t>
  </si>
  <si>
    <t>Électricité industrielle</t>
  </si>
  <si>
    <t>Électricité commerciale et industrielle</t>
  </si>
  <si>
    <t>Gaz naturel</t>
  </si>
  <si>
    <t>Prix du pétrole brut Brent – $ US 2019/baril</t>
  </si>
  <si>
    <t>Scénario Évolution</t>
  </si>
  <si>
    <t xml:space="preserve">Scénario de Référence </t>
  </si>
  <si>
    <t>Prix du gaz naturel au carrefour Henry – $ US 2019/MBTU</t>
  </si>
  <si>
    <t>Tarification du carbone – $ CA 2019/tonne</t>
  </si>
  <si>
    <t>Charbon</t>
  </si>
  <si>
    <t xml:space="preserve">Pétrole </t>
  </si>
  <si>
    <t xml:space="preserve">Hydroélectricité </t>
  </si>
  <si>
    <t>Nucléaire</t>
  </si>
  <si>
    <t>Ressources renouvelables</t>
  </si>
  <si>
    <t>Consommation totale d’énergie primaire - Scénario Évolution</t>
  </si>
  <si>
    <t>Consommation totale d’énergie primaire - Scénario de référence</t>
  </si>
  <si>
    <t>Pétrole</t>
  </si>
  <si>
    <t>Hydroélectricité</t>
  </si>
  <si>
    <t>Éolien</t>
  </si>
  <si>
    <t>Solaire</t>
  </si>
  <si>
    <t>Biocarburants</t>
  </si>
  <si>
    <t>Totale - Scénario de référence</t>
  </si>
  <si>
    <t>Production totale  - Scénario Évolution</t>
  </si>
  <si>
    <t>Production totale  - Scénario Référence</t>
  </si>
  <si>
    <t>Léger classique</t>
  </si>
  <si>
    <t>Lourd classique</t>
  </si>
  <si>
    <t>Condensats</t>
  </si>
  <si>
    <t xml:space="preserve">Bitume extrait </t>
  </si>
  <si>
    <t xml:space="preserve">Bitume in situ </t>
  </si>
  <si>
    <t>Gaz dissous</t>
  </si>
  <si>
    <t>Méthane de houille</t>
  </si>
  <si>
    <t>Classique</t>
  </si>
  <si>
    <t>Gaz de réservoirs étanches</t>
  </si>
  <si>
    <t>Schistes</t>
  </si>
  <si>
    <t>Production de gaz naturel - Gpi3/j</t>
  </si>
  <si>
    <r>
      <t>Production de gaz naturel - Gpi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/j</t>
    </r>
  </si>
  <si>
    <t>Tableau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</si>
</sst>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theme="8" tint="-0.499984740745262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theme="8" tint="-0.49998474074526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8" tint="-0.499984740745262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theme="8" tint="-0.49998474074526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theme="8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8" tint="-0.499984740745262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2" applyNumberFormat="1" applyFont="1"/>
    <xf numFmtId="0" fontId="2" fillId="0" borderId="0" xfId="0" applyFont="1"/>
    <xf numFmtId="0" fontId="0" fillId="0" borderId="0" xfId="0" applyFont="1"/>
    <xf numFmtId="0" fontId="0" fillId="0" borderId="0" xfId="0" applyFill="1"/>
    <xf numFmtId="10" fontId="0" fillId="0" borderId="0" xfId="2" applyNumberFormat="1" applyFont="1"/>
    <xf numFmtId="0" fontId="0" fillId="0" borderId="0" xfId="0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5" fillId="0" borderId="1" xfId="0" applyFont="1" applyFill="1" applyBorder="1"/>
    <xf numFmtId="0" fontId="6" fillId="0" borderId="2" xfId="0" applyFont="1" applyFill="1" applyBorder="1"/>
    <xf numFmtId="0" fontId="4" fillId="0" borderId="2" xfId="0" applyFont="1" applyFill="1" applyBorder="1" applyAlignment="1">
      <alignment horizontal="left" indent="2"/>
    </xf>
    <xf numFmtId="0" fontId="4" fillId="0" borderId="3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 indent="2"/>
    </xf>
    <xf numFmtId="0" fontId="5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" fontId="4" fillId="0" borderId="6" xfId="1" applyNumberFormat="1" applyFont="1" applyFill="1" applyBorder="1" applyAlignment="1">
      <alignment horizontal="center"/>
    </xf>
    <xf numFmtId="1" fontId="4" fillId="0" borderId="7" xfId="1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2" fontId="4" fillId="0" borderId="6" xfId="1" applyNumberFormat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1" fontId="4" fillId="0" borderId="8" xfId="1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" fontId="4" fillId="0" borderId="10" xfId="1" applyNumberFormat="1" applyFont="1" applyFill="1" applyBorder="1" applyAlignment="1">
      <alignment horizontal="center"/>
    </xf>
    <xf numFmtId="1" fontId="4" fillId="0" borderId="11" xfId="1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  <xf numFmtId="2" fontId="4" fillId="0" borderId="11" xfId="1" applyNumberFormat="1" applyFont="1" applyFill="1" applyBorder="1" applyAlignment="1">
      <alignment horizontal="center"/>
    </xf>
    <xf numFmtId="1" fontId="4" fillId="0" borderId="12" xfId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" fontId="4" fillId="0" borderId="14" xfId="1" applyNumberFormat="1" applyFont="1" applyFill="1" applyBorder="1" applyAlignment="1">
      <alignment horizontal="center"/>
    </xf>
    <xf numFmtId="1" fontId="4" fillId="0" borderId="15" xfId="1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2" fontId="4" fillId="0" borderId="14" xfId="1" applyNumberFormat="1" applyFont="1" applyFill="1" applyBorder="1" applyAlignment="1">
      <alignment horizontal="center"/>
    </xf>
    <xf numFmtId="2" fontId="4" fillId="0" borderId="15" xfId="1" applyNumberFormat="1" applyFont="1" applyFill="1" applyBorder="1" applyAlignment="1">
      <alignment horizontal="center"/>
    </xf>
    <xf numFmtId="1" fontId="4" fillId="0" borderId="14" xfId="1" quotePrefix="1" applyNumberFormat="1" applyFont="1" applyFill="1" applyBorder="1" applyAlignment="1">
      <alignment horizontal="center"/>
    </xf>
    <xf numFmtId="1" fontId="4" fillId="0" borderId="16" xfId="1" quotePrefix="1" applyNumberFormat="1" applyFont="1" applyFill="1" applyBorder="1" applyAlignment="1">
      <alignment horizontal="center"/>
    </xf>
    <xf numFmtId="1" fontId="4" fillId="0" borderId="16" xfId="1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" fontId="4" fillId="0" borderId="18" xfId="1" applyNumberFormat="1" applyFont="1" applyFill="1" applyBorder="1" applyAlignment="1">
      <alignment horizontal="center"/>
    </xf>
    <xf numFmtId="1" fontId="4" fillId="0" borderId="19" xfId="1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2" fontId="4" fillId="0" borderId="19" xfId="1" applyNumberFormat="1" applyFont="1" applyFill="1" applyBorder="1" applyAlignment="1">
      <alignment horizontal="center"/>
    </xf>
    <xf numFmtId="1" fontId="4" fillId="0" borderId="20" xfId="1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8" fillId="0" borderId="0" xfId="4" applyFont="1" applyBorder="1" applyAlignment="1">
      <alignment horizontal="left" vertical="center"/>
    </xf>
    <xf numFmtId="0" fontId="9" fillId="0" borderId="0" xfId="4" applyFont="1"/>
    <xf numFmtId="0" fontId="10" fillId="0" borderId="0" xfId="4" applyFont="1" applyBorder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3" fillId="0" borderId="0" xfId="3"/>
    <xf numFmtId="0" fontId="3" fillId="0" borderId="0" xfId="3" applyFont="1"/>
    <xf numFmtId="0" fontId="7" fillId="0" borderId="0" xfId="4"/>
    <xf numFmtId="0" fontId="12" fillId="0" borderId="0" xfId="4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Font="1" applyFill="1" applyBorder="1"/>
    <xf numFmtId="1" fontId="0" fillId="0" borderId="0" xfId="1" applyNumberFormat="1" applyFont="1" applyAlignment="1">
      <alignment horizontal="center"/>
    </xf>
    <xf numFmtId="2" fontId="0" fillId="0" borderId="0" xfId="0" applyNumberFormat="1" applyFont="1" applyAlignment="1"/>
    <xf numFmtId="2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/>
    <cellStyle name="Percent" xfId="2" builtinId="5"/>
  </cellStyles>
  <dxfs count="0"/>
  <tableStyles count="0" defaultTableStyle="TableStyleMedium2" defaultPivotStyle="PivotStyleMedium9"/>
  <colors>
    <mruColors>
      <color rgb="FFFFCC00"/>
      <color rgb="FF009900"/>
      <color rgb="FFFF9900"/>
      <color rgb="FF9966FF"/>
      <color rgb="FFFF99FF"/>
      <color rgb="FF5F5F5F"/>
      <color rgb="FFFFFF00"/>
      <color rgb="FF33CC33"/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5.xml"/><Relationship Id="rId1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4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3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CC66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1 données'!$A$4:$A$11</c15:sqref>
                  </c15:fullRef>
                </c:ext>
              </c:extLst>
              <c:f>('Figure 1 données'!$A$4:$A$7,'Figure 1 données'!$A$10:$A$11)</c:f>
              <c:strCache>
                <c:ptCount val="6"/>
                <c:pt idx="0">
                  <c:v>Carburant</c:v>
                </c:pt>
                <c:pt idx="1">
                  <c:v>Diesel</c:v>
                </c:pt>
                <c:pt idx="2">
                  <c:v>Carburéacteur</c:v>
                </c:pt>
                <c:pt idx="3">
                  <c:v>Électricité résidentielle</c:v>
                </c:pt>
                <c:pt idx="4">
                  <c:v>Électricité commerciale et industrielle</c:v>
                </c:pt>
                <c:pt idx="5">
                  <c:v>Gaz naturel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 données'!$B$4:$B$11</c15:sqref>
                  </c15:fullRef>
                </c:ext>
              </c:extLst>
              <c:f>('Figure 1 données'!$B$4:$B$7,'Figure 1 données'!$B$10:$B$11)</c:f>
              <c:numCache>
                <c:formatCode>0%</c:formatCode>
                <c:ptCount val="6"/>
                <c:pt idx="0">
                  <c:v>-9.332852694780891E-2</c:v>
                </c:pt>
                <c:pt idx="1">
                  <c:v>-7.0429821121609226E-2</c:v>
                </c:pt>
                <c:pt idx="2">
                  <c:v>-0.45924869791428347</c:v>
                </c:pt>
                <c:pt idx="3">
                  <c:v>9.4626410555090468E-2</c:v>
                </c:pt>
                <c:pt idx="4">
                  <c:v>-0.12212905251548967</c:v>
                </c:pt>
                <c:pt idx="5">
                  <c:v>-4.2187818586980952E-2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16658688"/>
        <c:axId val="-316660864"/>
      </c:barChart>
      <c:catAx>
        <c:axId val="-3166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-316660864"/>
        <c:crosses val="autoZero"/>
        <c:auto val="1"/>
        <c:lblAlgn val="ctr"/>
        <c:lblOffset val="100"/>
        <c:noMultiLvlLbl val="0"/>
      </c:catAx>
      <c:valAx>
        <c:axId val="-31666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5868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677505907348"/>
          <c:y val="3.4440268944905393E-2"/>
          <c:w val="0.85224391769837027"/>
          <c:h val="0.74397802286874037"/>
        </c:manualLayout>
      </c:layout>
      <c:areaChart>
        <c:grouping val="stacked"/>
        <c:varyColors val="0"/>
        <c:ser>
          <c:idx val="0"/>
          <c:order val="0"/>
          <c:tx>
            <c:strRef>
              <c:f>'Figure 3 données'!$B$3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 3 données'!$A$4:$A$44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données'!$B$4:$B$44</c:f>
              <c:numCache>
                <c:formatCode>0</c:formatCode>
                <c:ptCount val="41"/>
                <c:pt idx="0">
                  <c:v>936.41849999999999</c:v>
                </c:pt>
                <c:pt idx="1">
                  <c:v>907.5053999999999</c:v>
                </c:pt>
                <c:pt idx="2">
                  <c:v>763.90089999999998</c:v>
                </c:pt>
                <c:pt idx="3">
                  <c:v>764.7770999999999</c:v>
                </c:pt>
                <c:pt idx="4">
                  <c:v>725.38930000000005</c:v>
                </c:pt>
                <c:pt idx="5">
                  <c:v>732.14510000000007</c:v>
                </c:pt>
                <c:pt idx="6">
                  <c:v>803.6037</c:v>
                </c:pt>
                <c:pt idx="7">
                  <c:v>780.72140000000002</c:v>
                </c:pt>
                <c:pt idx="8">
                  <c:v>659.96120000000008</c:v>
                </c:pt>
                <c:pt idx="9">
                  <c:v>747.55970000000002</c:v>
                </c:pt>
                <c:pt idx="10">
                  <c:v>558.96860000000004</c:v>
                </c:pt>
                <c:pt idx="11">
                  <c:v>600.77790000000005</c:v>
                </c:pt>
                <c:pt idx="12">
                  <c:v>447.54420000000005</c:v>
                </c:pt>
                <c:pt idx="13">
                  <c:v>299.17259999999999</c:v>
                </c:pt>
                <c:pt idx="14">
                  <c:v>295.00479999999999</c:v>
                </c:pt>
                <c:pt idx="15">
                  <c:v>271.4341</c:v>
                </c:pt>
                <c:pt idx="16">
                  <c:v>260.81990000000002</c:v>
                </c:pt>
                <c:pt idx="17">
                  <c:v>232.9135</c:v>
                </c:pt>
                <c:pt idx="18">
                  <c:v>177.28270000000001</c:v>
                </c:pt>
                <c:pt idx="19">
                  <c:v>170.69349999999997</c:v>
                </c:pt>
                <c:pt idx="20">
                  <c:v>162.44300000000001</c:v>
                </c:pt>
                <c:pt idx="21">
                  <c:v>156.155</c:v>
                </c:pt>
                <c:pt idx="22">
                  <c:v>129.749</c:v>
                </c:pt>
                <c:pt idx="23">
                  <c:v>125.2876</c:v>
                </c:pt>
                <c:pt idx="24">
                  <c:v>121.05520000000001</c:v>
                </c:pt>
                <c:pt idx="25">
                  <c:v>115.91590000000001</c:v>
                </c:pt>
                <c:pt idx="26">
                  <c:v>112.15959999999998</c:v>
                </c:pt>
                <c:pt idx="27">
                  <c:v>108.4045</c:v>
                </c:pt>
                <c:pt idx="28">
                  <c:v>104.67070000000001</c:v>
                </c:pt>
                <c:pt idx="29">
                  <c:v>99.580100000000002</c:v>
                </c:pt>
                <c:pt idx="30">
                  <c:v>96.072300000000013</c:v>
                </c:pt>
                <c:pt idx="31">
                  <c:v>86.0077</c:v>
                </c:pt>
                <c:pt idx="32">
                  <c:v>82.503500000000003</c:v>
                </c:pt>
                <c:pt idx="33">
                  <c:v>79.139099999999999</c:v>
                </c:pt>
                <c:pt idx="34">
                  <c:v>75.899600000000007</c:v>
                </c:pt>
                <c:pt idx="35">
                  <c:v>72.822299999999998</c:v>
                </c:pt>
                <c:pt idx="36">
                  <c:v>69.781300000000002</c:v>
                </c:pt>
                <c:pt idx="37">
                  <c:v>66.999300000000005</c:v>
                </c:pt>
                <c:pt idx="38">
                  <c:v>64.332400000000007</c:v>
                </c:pt>
                <c:pt idx="39">
                  <c:v>61.905100000000004</c:v>
                </c:pt>
                <c:pt idx="40">
                  <c:v>59.563299999999998</c:v>
                </c:pt>
              </c:numCache>
            </c:numRef>
          </c:val>
        </c:ser>
        <c:ser>
          <c:idx val="2"/>
          <c:order val="1"/>
          <c:tx>
            <c:strRef>
              <c:f>'Figure 3 données'!$C$3</c:f>
              <c:strCache>
                <c:ptCount val="1"/>
                <c:pt idx="0">
                  <c:v>Pétrole </c:v>
                </c:pt>
              </c:strCache>
            </c:strRef>
          </c:tx>
          <c:spPr>
            <a:solidFill>
              <a:srgbClr val="FF99FF"/>
            </a:solidFill>
          </c:spPr>
          <c:cat>
            <c:numRef>
              <c:f>'Figure 3 données'!$A$4:$A$44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données'!$C$4:$C$44</c:f>
              <c:numCache>
                <c:formatCode>0</c:formatCode>
                <c:ptCount val="41"/>
                <c:pt idx="0">
                  <c:v>4748.4539999999997</c:v>
                </c:pt>
                <c:pt idx="1">
                  <c:v>4747.8190000000004</c:v>
                </c:pt>
                <c:pt idx="2">
                  <c:v>4841.2771000000002</c:v>
                </c:pt>
                <c:pt idx="3">
                  <c:v>4798.7793000000011</c:v>
                </c:pt>
                <c:pt idx="4">
                  <c:v>4712.5021999999999</c:v>
                </c:pt>
                <c:pt idx="5">
                  <c:v>4726.8878999999997</c:v>
                </c:pt>
                <c:pt idx="6">
                  <c:v>4745.8525</c:v>
                </c:pt>
                <c:pt idx="7">
                  <c:v>4769.0222000000012</c:v>
                </c:pt>
                <c:pt idx="8">
                  <c:v>4983.2240000000002</c:v>
                </c:pt>
                <c:pt idx="9">
                  <c:v>4962.424</c:v>
                </c:pt>
                <c:pt idx="10">
                  <c:v>4483.4667000000009</c:v>
                </c:pt>
                <c:pt idx="11">
                  <c:v>4767.5239000000001</c:v>
                </c:pt>
                <c:pt idx="12">
                  <c:v>4868.2290999999996</c:v>
                </c:pt>
                <c:pt idx="13">
                  <c:v>4842.0767000000005</c:v>
                </c:pt>
                <c:pt idx="14">
                  <c:v>4799.9505000000008</c:v>
                </c:pt>
                <c:pt idx="15">
                  <c:v>4746.0853000000006</c:v>
                </c:pt>
                <c:pt idx="16">
                  <c:v>4693.8609000000015</c:v>
                </c:pt>
                <c:pt idx="17">
                  <c:v>4639.9951999999994</c:v>
                </c:pt>
                <c:pt idx="18">
                  <c:v>4580.2701000000006</c:v>
                </c:pt>
                <c:pt idx="19">
                  <c:v>4508.8310999999994</c:v>
                </c:pt>
                <c:pt idx="20">
                  <c:v>4433.7608</c:v>
                </c:pt>
                <c:pt idx="21">
                  <c:v>4382.2721000000001</c:v>
                </c:pt>
                <c:pt idx="22">
                  <c:v>4321.0176000000001</c:v>
                </c:pt>
                <c:pt idx="23">
                  <c:v>4266.5055000000002</c:v>
                </c:pt>
                <c:pt idx="24">
                  <c:v>4208.3992999999991</c:v>
                </c:pt>
                <c:pt idx="25">
                  <c:v>4150.0766999999996</c:v>
                </c:pt>
                <c:pt idx="26">
                  <c:v>4092.6804999999995</c:v>
                </c:pt>
                <c:pt idx="27">
                  <c:v>4039.2985999999987</c:v>
                </c:pt>
                <c:pt idx="28">
                  <c:v>3989.7689000000005</c:v>
                </c:pt>
                <c:pt idx="29">
                  <c:v>3943.1028999999999</c:v>
                </c:pt>
                <c:pt idx="30">
                  <c:v>3896.3658000000005</c:v>
                </c:pt>
                <c:pt idx="31">
                  <c:v>3855.5654999999992</c:v>
                </c:pt>
                <c:pt idx="32">
                  <c:v>3801.8335999999995</c:v>
                </c:pt>
                <c:pt idx="33">
                  <c:v>3745.7227999999996</c:v>
                </c:pt>
                <c:pt idx="34">
                  <c:v>3680.3455000000004</c:v>
                </c:pt>
                <c:pt idx="35">
                  <c:v>3621.8673999999992</c:v>
                </c:pt>
                <c:pt idx="36">
                  <c:v>3561.7939999999999</c:v>
                </c:pt>
                <c:pt idx="37">
                  <c:v>3500.4818999999998</c:v>
                </c:pt>
                <c:pt idx="38">
                  <c:v>3437.9343000000003</c:v>
                </c:pt>
                <c:pt idx="39">
                  <c:v>3375.4390000000008</c:v>
                </c:pt>
                <c:pt idx="40">
                  <c:v>3310.7852999999996</c:v>
                </c:pt>
              </c:numCache>
            </c:numRef>
          </c:val>
        </c:ser>
        <c:ser>
          <c:idx val="5"/>
          <c:order val="2"/>
          <c:tx>
            <c:strRef>
              <c:f>'Figure 3 données'!$D$3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'Figure 3 données'!$A$4:$A$44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données'!$D$4:$D$44</c:f>
              <c:numCache>
                <c:formatCode>0</c:formatCode>
                <c:ptCount val="41"/>
                <c:pt idx="0">
                  <c:v>3866.8056999999999</c:v>
                </c:pt>
                <c:pt idx="1">
                  <c:v>4206.5109000000002</c:v>
                </c:pt>
                <c:pt idx="2">
                  <c:v>4321.1080000000002</c:v>
                </c:pt>
                <c:pt idx="3">
                  <c:v>4494.4728999999998</c:v>
                </c:pt>
                <c:pt idx="4">
                  <c:v>4579.9377000000004</c:v>
                </c:pt>
                <c:pt idx="5">
                  <c:v>4677.2172</c:v>
                </c:pt>
                <c:pt idx="6">
                  <c:v>4534.2817999999997</c:v>
                </c:pt>
                <c:pt idx="7">
                  <c:v>4642.6836999999996</c:v>
                </c:pt>
                <c:pt idx="8">
                  <c:v>5015.4850000000006</c:v>
                </c:pt>
                <c:pt idx="9">
                  <c:v>5151.8701999999994</c:v>
                </c:pt>
                <c:pt idx="10">
                  <c:v>4954.7093999999997</c:v>
                </c:pt>
                <c:pt idx="11">
                  <c:v>5142.5388000000003</c:v>
                </c:pt>
                <c:pt idx="12">
                  <c:v>5228.5936999999994</c:v>
                </c:pt>
                <c:pt idx="13">
                  <c:v>5334.34</c:v>
                </c:pt>
                <c:pt idx="14">
                  <c:v>5272.4013999999997</c:v>
                </c:pt>
                <c:pt idx="15">
                  <c:v>5318.8910000000005</c:v>
                </c:pt>
                <c:pt idx="16">
                  <c:v>5251.7873</c:v>
                </c:pt>
                <c:pt idx="17">
                  <c:v>5203.7326999999996</c:v>
                </c:pt>
                <c:pt idx="18">
                  <c:v>5167.3787999999995</c:v>
                </c:pt>
                <c:pt idx="19">
                  <c:v>5135.6311999999998</c:v>
                </c:pt>
                <c:pt idx="20">
                  <c:v>4991.4032999999999</c:v>
                </c:pt>
                <c:pt idx="21">
                  <c:v>4978.2457999999997</c:v>
                </c:pt>
                <c:pt idx="22">
                  <c:v>4894.1529</c:v>
                </c:pt>
                <c:pt idx="23">
                  <c:v>4820.6545999999998</c:v>
                </c:pt>
                <c:pt idx="24">
                  <c:v>4720.8960000000006</c:v>
                </c:pt>
                <c:pt idx="25">
                  <c:v>4681.4967999999999</c:v>
                </c:pt>
                <c:pt idx="26">
                  <c:v>4607.8332999999993</c:v>
                </c:pt>
                <c:pt idx="27">
                  <c:v>4531.6292000000003</c:v>
                </c:pt>
                <c:pt idx="28">
                  <c:v>4475.0127000000002</c:v>
                </c:pt>
                <c:pt idx="29">
                  <c:v>4441.8231999999998</c:v>
                </c:pt>
                <c:pt idx="30">
                  <c:v>4360.9638000000004</c:v>
                </c:pt>
                <c:pt idx="31">
                  <c:v>4287.3828000000003</c:v>
                </c:pt>
                <c:pt idx="32">
                  <c:v>4202.8418000000001</c:v>
                </c:pt>
                <c:pt idx="33">
                  <c:v>4138.8788999999997</c:v>
                </c:pt>
                <c:pt idx="34">
                  <c:v>4066.3457000000003</c:v>
                </c:pt>
                <c:pt idx="35">
                  <c:v>4003.8530999999998</c:v>
                </c:pt>
                <c:pt idx="36">
                  <c:v>3930.8332999999998</c:v>
                </c:pt>
                <c:pt idx="37">
                  <c:v>3875.7069000000001</c:v>
                </c:pt>
                <c:pt idx="38">
                  <c:v>3821.8757000000001</c:v>
                </c:pt>
                <c:pt idx="39">
                  <c:v>3775.8676</c:v>
                </c:pt>
                <c:pt idx="40">
                  <c:v>3731.5970000000002</c:v>
                </c:pt>
              </c:numCache>
            </c:numRef>
          </c:val>
        </c:ser>
        <c:ser>
          <c:idx val="1"/>
          <c:order val="4"/>
          <c:tx>
            <c:strRef>
              <c:f>'Figure 3 données'!$G$3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rgbClr val="33CC33"/>
            </a:solidFill>
          </c:spPr>
          <c:val>
            <c:numRef>
              <c:f>'Figure 3 données'!$G$4:$G$44</c:f>
              <c:numCache>
                <c:formatCode>0</c:formatCode>
                <c:ptCount val="41"/>
                <c:pt idx="0">
                  <c:v>955.09050000000002</c:v>
                </c:pt>
                <c:pt idx="1">
                  <c:v>1048.2560000000001</c:v>
                </c:pt>
                <c:pt idx="2">
                  <c:v>1020.433</c:v>
                </c:pt>
                <c:pt idx="3">
                  <c:v>1117.604</c:v>
                </c:pt>
                <c:pt idx="4">
                  <c:v>1189.942</c:v>
                </c:pt>
                <c:pt idx="5">
                  <c:v>1063.559</c:v>
                </c:pt>
                <c:pt idx="6">
                  <c:v>1059.5899999999999</c:v>
                </c:pt>
                <c:pt idx="7">
                  <c:v>1058.2349999999999</c:v>
                </c:pt>
                <c:pt idx="8">
                  <c:v>1052.306</c:v>
                </c:pt>
                <c:pt idx="9">
                  <c:v>1052.306</c:v>
                </c:pt>
                <c:pt idx="10">
                  <c:v>988.66</c:v>
                </c:pt>
                <c:pt idx="11">
                  <c:v>1003.571</c:v>
                </c:pt>
                <c:pt idx="12">
                  <c:v>844.33479999999997</c:v>
                </c:pt>
                <c:pt idx="13">
                  <c:v>795.94849999999997</c:v>
                </c:pt>
                <c:pt idx="14">
                  <c:v>900.17</c:v>
                </c:pt>
                <c:pt idx="15">
                  <c:v>723.44619999999998</c:v>
                </c:pt>
                <c:pt idx="16">
                  <c:v>793.82370000000003</c:v>
                </c:pt>
                <c:pt idx="17">
                  <c:v>791.74530000000004</c:v>
                </c:pt>
                <c:pt idx="18">
                  <c:v>855.62350000000004</c:v>
                </c:pt>
                <c:pt idx="19">
                  <c:v>784.29859999999996</c:v>
                </c:pt>
                <c:pt idx="20">
                  <c:v>854.83789999999999</c:v>
                </c:pt>
                <c:pt idx="21">
                  <c:v>786.18039999999996</c:v>
                </c:pt>
                <c:pt idx="22">
                  <c:v>856.70100000000002</c:v>
                </c:pt>
                <c:pt idx="23">
                  <c:v>856.08510000000001</c:v>
                </c:pt>
                <c:pt idx="24">
                  <c:v>989.30349999999999</c:v>
                </c:pt>
                <c:pt idx="25">
                  <c:v>987.67520000000002</c:v>
                </c:pt>
                <c:pt idx="26">
                  <c:v>978.07360000000006</c:v>
                </c:pt>
                <c:pt idx="27">
                  <c:v>977.50019999999995</c:v>
                </c:pt>
                <c:pt idx="28">
                  <c:v>976.83339999999998</c:v>
                </c:pt>
                <c:pt idx="29">
                  <c:v>975.96699999999998</c:v>
                </c:pt>
                <c:pt idx="30">
                  <c:v>976.9742</c:v>
                </c:pt>
                <c:pt idx="31">
                  <c:v>962.0806</c:v>
                </c:pt>
                <c:pt idx="32">
                  <c:v>963.92359999999996</c:v>
                </c:pt>
                <c:pt idx="33">
                  <c:v>965.76670000000001</c:v>
                </c:pt>
                <c:pt idx="34">
                  <c:v>1036.4380000000001</c:v>
                </c:pt>
                <c:pt idx="35">
                  <c:v>1038.741</c:v>
                </c:pt>
                <c:pt idx="36">
                  <c:v>1041.046</c:v>
                </c:pt>
                <c:pt idx="37">
                  <c:v>1045.653</c:v>
                </c:pt>
                <c:pt idx="38">
                  <c:v>1054.8679999999999</c:v>
                </c:pt>
                <c:pt idx="39">
                  <c:v>1064.0840000000001</c:v>
                </c:pt>
                <c:pt idx="40">
                  <c:v>1073.299</c:v>
                </c:pt>
              </c:numCache>
            </c:numRef>
          </c:val>
        </c:ser>
        <c:ser>
          <c:idx val="6"/>
          <c:order val="5"/>
          <c:tx>
            <c:strRef>
              <c:f>'Figure 3 données'!$H$3</c:f>
              <c:strCache>
                <c:ptCount val="1"/>
                <c:pt idx="0">
                  <c:v>Ressources renouvelables</c:v>
                </c:pt>
              </c:strCache>
            </c:strRef>
          </c:tx>
          <c:spPr>
            <a:solidFill>
              <a:srgbClr val="009900"/>
            </a:solidFill>
          </c:spPr>
          <c:val>
            <c:numRef>
              <c:f>'Figure 3 données'!$H$4:$H$44</c:f>
              <c:numCache>
                <c:formatCode>0</c:formatCode>
                <c:ptCount val="41"/>
                <c:pt idx="0">
                  <c:v>852.44690000000003</c:v>
                </c:pt>
                <c:pt idx="1">
                  <c:v>842.12939999999992</c:v>
                </c:pt>
                <c:pt idx="2">
                  <c:v>854.62139999999999</c:v>
                </c:pt>
                <c:pt idx="3">
                  <c:v>905.6973999999999</c:v>
                </c:pt>
                <c:pt idx="4">
                  <c:v>931.35879999999997</c:v>
                </c:pt>
                <c:pt idx="5">
                  <c:v>1034.5962</c:v>
                </c:pt>
                <c:pt idx="6">
                  <c:v>847.37310000000002</c:v>
                </c:pt>
                <c:pt idx="7">
                  <c:v>861.39340000000004</c:v>
                </c:pt>
                <c:pt idx="8">
                  <c:v>877.84339999999997</c:v>
                </c:pt>
                <c:pt idx="9">
                  <c:v>880.70660000000009</c:v>
                </c:pt>
                <c:pt idx="10">
                  <c:v>858.84819999999991</c:v>
                </c:pt>
                <c:pt idx="11">
                  <c:v>872.72860000000014</c:v>
                </c:pt>
                <c:pt idx="12">
                  <c:v>905.71619999999996</c:v>
                </c:pt>
                <c:pt idx="13">
                  <c:v>916.92380000000003</c:v>
                </c:pt>
                <c:pt idx="14">
                  <c:v>930.6585</c:v>
                </c:pt>
                <c:pt idx="15">
                  <c:v>953.07380000000001</c:v>
                </c:pt>
                <c:pt idx="16">
                  <c:v>976.50390000000004</c:v>
                </c:pt>
                <c:pt idx="17">
                  <c:v>1012.1866</c:v>
                </c:pt>
                <c:pt idx="18">
                  <c:v>1052.9519</c:v>
                </c:pt>
                <c:pt idx="19">
                  <c:v>1088.912</c:v>
                </c:pt>
                <c:pt idx="20">
                  <c:v>1143.5925999999999</c:v>
                </c:pt>
                <c:pt idx="21">
                  <c:v>1169.7257</c:v>
                </c:pt>
                <c:pt idx="22">
                  <c:v>1202.7879</c:v>
                </c:pt>
                <c:pt idx="23">
                  <c:v>1224.7656000000002</c:v>
                </c:pt>
                <c:pt idx="24">
                  <c:v>1244.5541999999998</c:v>
                </c:pt>
                <c:pt idx="25">
                  <c:v>1257.5873000000001</c:v>
                </c:pt>
                <c:pt idx="26">
                  <c:v>1275.3523</c:v>
                </c:pt>
                <c:pt idx="27">
                  <c:v>1289.2594000000001</c:v>
                </c:pt>
                <c:pt idx="28">
                  <c:v>1313.3071</c:v>
                </c:pt>
                <c:pt idx="29">
                  <c:v>1331.7184999999999</c:v>
                </c:pt>
                <c:pt idx="30">
                  <c:v>1364.6214999999997</c:v>
                </c:pt>
                <c:pt idx="31">
                  <c:v>1387.1838</c:v>
                </c:pt>
                <c:pt idx="32">
                  <c:v>1423.4971999999998</c:v>
                </c:pt>
                <c:pt idx="33">
                  <c:v>1448.7406000000001</c:v>
                </c:pt>
                <c:pt idx="34">
                  <c:v>1486.2714000000001</c:v>
                </c:pt>
                <c:pt idx="35">
                  <c:v>1509.9535000000001</c:v>
                </c:pt>
                <c:pt idx="36">
                  <c:v>1544.3136</c:v>
                </c:pt>
                <c:pt idx="37">
                  <c:v>1566.3033</c:v>
                </c:pt>
                <c:pt idx="38">
                  <c:v>1598.221</c:v>
                </c:pt>
                <c:pt idx="39">
                  <c:v>1620.1086</c:v>
                </c:pt>
                <c:pt idx="40">
                  <c:v>1642.8788</c:v>
                </c:pt>
              </c:numCache>
            </c:numRef>
          </c:val>
        </c:ser>
        <c:ser>
          <c:idx val="4"/>
          <c:order val="6"/>
          <c:tx>
            <c:strRef>
              <c:f>'Figure 3 données'!$F$3</c:f>
              <c:strCache>
                <c:ptCount val="1"/>
                <c:pt idx="0">
                  <c:v>Hydroélectricité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val>
            <c:numRef>
              <c:f>'Figure 3 données'!$F$4:$F$44</c:f>
              <c:numCache>
                <c:formatCode>0</c:formatCode>
                <c:ptCount val="41"/>
                <c:pt idx="0">
                  <c:v>1254.5245</c:v>
                </c:pt>
                <c:pt idx="1">
                  <c:v>1340.9938000000002</c:v>
                </c:pt>
                <c:pt idx="2">
                  <c:v>1354.7366</c:v>
                </c:pt>
                <c:pt idx="3">
                  <c:v>1394.5663</c:v>
                </c:pt>
                <c:pt idx="4">
                  <c:v>1363.0627999999999</c:v>
                </c:pt>
                <c:pt idx="5">
                  <c:v>1360.7092</c:v>
                </c:pt>
                <c:pt idx="6">
                  <c:v>1373.5612000000001</c:v>
                </c:pt>
                <c:pt idx="7">
                  <c:v>1405.6580000000001</c:v>
                </c:pt>
                <c:pt idx="8">
                  <c:v>1375.1476</c:v>
                </c:pt>
                <c:pt idx="9">
                  <c:v>1386.9775999999999</c:v>
                </c:pt>
                <c:pt idx="10">
                  <c:v>1387.0806</c:v>
                </c:pt>
                <c:pt idx="11">
                  <c:v>1429.0291</c:v>
                </c:pt>
                <c:pt idx="12">
                  <c:v>1468.4331</c:v>
                </c:pt>
                <c:pt idx="13">
                  <c:v>1467.5461</c:v>
                </c:pt>
                <c:pt idx="14">
                  <c:v>1467.9901</c:v>
                </c:pt>
                <c:pt idx="15">
                  <c:v>1486.9250999999999</c:v>
                </c:pt>
                <c:pt idx="16">
                  <c:v>1487.1210999999998</c:v>
                </c:pt>
                <c:pt idx="17">
                  <c:v>1509.7281</c:v>
                </c:pt>
                <c:pt idx="18">
                  <c:v>1523.8761</c:v>
                </c:pt>
                <c:pt idx="19">
                  <c:v>1544.1500999999998</c:v>
                </c:pt>
                <c:pt idx="20">
                  <c:v>1559.2906</c:v>
                </c:pt>
                <c:pt idx="21">
                  <c:v>1583.0065999999999</c:v>
                </c:pt>
                <c:pt idx="22">
                  <c:v>1585.7415999999998</c:v>
                </c:pt>
                <c:pt idx="23">
                  <c:v>1588.5745999999999</c:v>
                </c:pt>
                <c:pt idx="24">
                  <c:v>1590.4546</c:v>
                </c:pt>
                <c:pt idx="25">
                  <c:v>1593.5875999999998</c:v>
                </c:pt>
                <c:pt idx="26">
                  <c:v>1596.2025999999998</c:v>
                </c:pt>
                <c:pt idx="27">
                  <c:v>1599.9176</c:v>
                </c:pt>
                <c:pt idx="28">
                  <c:v>1602.0835999999999</c:v>
                </c:pt>
                <c:pt idx="29">
                  <c:v>1605.0975999999998</c:v>
                </c:pt>
                <c:pt idx="30">
                  <c:v>1610.4756</c:v>
                </c:pt>
                <c:pt idx="31">
                  <c:v>1612.6196</c:v>
                </c:pt>
                <c:pt idx="32">
                  <c:v>1614.3635999999999</c:v>
                </c:pt>
                <c:pt idx="33">
                  <c:v>1618.4785999999999</c:v>
                </c:pt>
                <c:pt idx="34">
                  <c:v>1622.2195999999999</c:v>
                </c:pt>
                <c:pt idx="35">
                  <c:v>1626.4795999999999</c:v>
                </c:pt>
                <c:pt idx="36">
                  <c:v>1629.9055999999998</c:v>
                </c:pt>
                <c:pt idx="37">
                  <c:v>1633.8686</c:v>
                </c:pt>
                <c:pt idx="38">
                  <c:v>1637.2955999999999</c:v>
                </c:pt>
                <c:pt idx="39">
                  <c:v>1643.5326</c:v>
                </c:pt>
                <c:pt idx="40">
                  <c:v>1647.3796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654880"/>
        <c:axId val="-316673920"/>
      </c:areaChart>
      <c:lineChart>
        <c:grouping val="standard"/>
        <c:varyColors val="0"/>
        <c:ser>
          <c:idx val="3"/>
          <c:order val="3"/>
          <c:tx>
            <c:strRef>
              <c:f>'Figure 3 données'!$J$3</c:f>
              <c:strCache>
                <c:ptCount val="1"/>
                <c:pt idx="0">
                  <c:v>Consommation totale d’énergie primaire - Scénario de référence</c:v>
                </c:pt>
              </c:strCache>
            </c:strRef>
          </c:tx>
          <c:spPr>
            <a:ln w="38100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</c:spPr>
          </c:marker>
          <c:val>
            <c:numRef>
              <c:f>'Figure 3 données'!$J$4:$J$44</c:f>
              <c:numCache>
                <c:formatCode>0</c:formatCode>
                <c:ptCount val="41"/>
                <c:pt idx="0">
                  <c:v>12613.7402</c:v>
                </c:pt>
                <c:pt idx="1">
                  <c:v>13093.203000000001</c:v>
                </c:pt>
                <c:pt idx="2">
                  <c:v>13156.0702</c:v>
                </c:pt>
                <c:pt idx="3">
                  <c:v>13475.8825</c:v>
                </c:pt>
                <c:pt idx="4">
                  <c:v>13502.0874</c:v>
                </c:pt>
                <c:pt idx="5">
                  <c:v>13595.0311</c:v>
                </c:pt>
                <c:pt idx="6">
                  <c:v>13361.6481</c:v>
                </c:pt>
                <c:pt idx="7">
                  <c:v>13510.029500000001</c:v>
                </c:pt>
                <c:pt idx="8">
                  <c:v>13963.5875</c:v>
                </c:pt>
                <c:pt idx="9">
                  <c:v>14204.225</c:v>
                </c:pt>
                <c:pt idx="10">
                  <c:v>13276.1168</c:v>
                </c:pt>
                <c:pt idx="11">
                  <c:v>13948.958699999999</c:v>
                </c:pt>
                <c:pt idx="12">
                  <c:v>13954.412699999999</c:v>
                </c:pt>
                <c:pt idx="13">
                  <c:v>13928.3866</c:v>
                </c:pt>
                <c:pt idx="14">
                  <c:v>13995.438899999999</c:v>
                </c:pt>
                <c:pt idx="15">
                  <c:v>13949.967000000001</c:v>
                </c:pt>
                <c:pt idx="16">
                  <c:v>14023.534299999999</c:v>
                </c:pt>
                <c:pt idx="17">
                  <c:v>14075.318299999999</c:v>
                </c:pt>
                <c:pt idx="18">
                  <c:v>14178.0082</c:v>
                </c:pt>
                <c:pt idx="19">
                  <c:v>14150.326299999999</c:v>
                </c:pt>
                <c:pt idx="20">
                  <c:v>14207.347600000001</c:v>
                </c:pt>
                <c:pt idx="21">
                  <c:v>14313.040799999999</c:v>
                </c:pt>
                <c:pt idx="22">
                  <c:v>14403.9103</c:v>
                </c:pt>
                <c:pt idx="23">
                  <c:v>14447.252</c:v>
                </c:pt>
                <c:pt idx="24">
                  <c:v>14506.626400000001</c:v>
                </c:pt>
                <c:pt idx="25">
                  <c:v>14555.378499999999</c:v>
                </c:pt>
                <c:pt idx="26">
                  <c:v>14564.320899999999</c:v>
                </c:pt>
                <c:pt idx="27">
                  <c:v>14591.192200000001</c:v>
                </c:pt>
                <c:pt idx="28">
                  <c:v>14642.3208</c:v>
                </c:pt>
                <c:pt idx="29">
                  <c:v>14714.2</c:v>
                </c:pt>
                <c:pt idx="30">
                  <c:v>14756.1571</c:v>
                </c:pt>
                <c:pt idx="31">
                  <c:v>14756.0702</c:v>
                </c:pt>
                <c:pt idx="32">
                  <c:v>14777.075000000001</c:v>
                </c:pt>
                <c:pt idx="33">
                  <c:v>14840.616899999999</c:v>
                </c:pt>
                <c:pt idx="34">
                  <c:v>14981.3632</c:v>
                </c:pt>
                <c:pt idx="35">
                  <c:v>15041.822099999999</c:v>
                </c:pt>
                <c:pt idx="36">
                  <c:v>15075.982899999999</c:v>
                </c:pt>
                <c:pt idx="37">
                  <c:v>15129.660100000001</c:v>
                </c:pt>
                <c:pt idx="38">
                  <c:v>15171.8081</c:v>
                </c:pt>
                <c:pt idx="39">
                  <c:v>15233.5062</c:v>
                </c:pt>
                <c:pt idx="40">
                  <c:v>15272.5946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6654880"/>
        <c:axId val="-316673920"/>
      </c:lineChart>
      <c:catAx>
        <c:axId val="-316654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-316673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3166739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800" b="0" i="0" baseline="0">
                    <a:effectLst/>
                  </a:rPr>
                  <a:t>Pétajoules (PJ)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9.9310052837900693E-3"/>
              <c:y val="0.384427196779399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-316654880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506881273896032"/>
          <c:y val="0.83604691357828465"/>
          <c:w val="0.81715179344338273"/>
          <c:h val="0.16193464870839852"/>
        </c:manualLayout>
      </c:layout>
      <c:overlay val="0"/>
      <c:txPr>
        <a:bodyPr/>
        <a:lstStyle/>
        <a:p>
          <a:pPr>
            <a:defRPr sz="14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3475624784951112"/>
          <c:y val="0.12042221902592105"/>
          <c:w val="0.32368656647250926"/>
          <c:h val="0.80872998150824982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'Figure 4 données'!$B$3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données'!$B$4:$B$49</c15:sqref>
                  </c15:fullRef>
                </c:ext>
              </c:extLst>
              <c:f>('Figure 4 données'!$B$18,'Figure 4 données'!$B$49)</c:f>
              <c:numCache>
                <c:formatCode>0</c:formatCode>
                <c:ptCount val="2"/>
                <c:pt idx="0">
                  <c:v>8758.4390000000003</c:v>
                </c:pt>
                <c:pt idx="1">
                  <c:v>115</c:v>
                </c:pt>
              </c:numCache>
            </c:numRef>
          </c:val>
        </c:ser>
        <c:ser>
          <c:idx val="0"/>
          <c:order val="1"/>
          <c:tx>
            <c:strRef>
              <c:f>'Figure 4 données'!$C$3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données'!$C$4:$C$49</c15:sqref>
                  </c15:fullRef>
                </c:ext>
              </c:extLst>
              <c:f>('Figure 4 données'!$C$18,'Figure 4 données'!$C$49)</c:f>
              <c:numCache>
                <c:formatCode>0</c:formatCode>
                <c:ptCount val="2"/>
                <c:pt idx="0">
                  <c:v>19997.02</c:v>
                </c:pt>
                <c:pt idx="1">
                  <c:v>41951.42</c:v>
                </c:pt>
              </c:numCache>
            </c:numRef>
          </c:val>
        </c:ser>
        <c:ser>
          <c:idx val="1"/>
          <c:order val="2"/>
          <c:tx>
            <c:strRef>
              <c:f>'Figure 4 données'!$D$3</c:f>
              <c:strCache>
                <c:ptCount val="1"/>
                <c:pt idx="0">
                  <c:v>Pétrole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données'!$D$4:$D$49</c15:sqref>
                  </c15:fullRef>
                </c:ext>
              </c:extLst>
              <c:f>('Figure 4 données'!$D$18,'Figure 4 données'!$D$49)</c:f>
              <c:numCache>
                <c:formatCode>0</c:formatCode>
                <c:ptCount val="2"/>
                <c:pt idx="0">
                  <c:v>2180.5250000000001</c:v>
                </c:pt>
                <c:pt idx="1">
                  <c:v>1876.9850000000001</c:v>
                </c:pt>
              </c:numCache>
            </c:numRef>
          </c:val>
        </c:ser>
        <c:ser>
          <c:idx val="2"/>
          <c:order val="3"/>
          <c:tx>
            <c:strRef>
              <c:f>'Figure 4 données'!$E$3</c:f>
              <c:strCache>
                <c:ptCount val="1"/>
                <c:pt idx="0">
                  <c:v>Hydroélectricité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données'!$E$4:$E$49</c15:sqref>
                  </c15:fullRef>
                </c:ext>
              </c:extLst>
              <c:f>('Figure 4 données'!$E$18,'Figure 4 données'!$E$49)</c:f>
              <c:numCache>
                <c:formatCode>0</c:formatCode>
                <c:ptCount val="2"/>
                <c:pt idx="0">
                  <c:v>81445.33</c:v>
                </c:pt>
                <c:pt idx="1">
                  <c:v>90913.510000000009</c:v>
                </c:pt>
              </c:numCache>
            </c:numRef>
          </c:val>
        </c:ser>
        <c:ser>
          <c:idx val="3"/>
          <c:order val="4"/>
          <c:tx>
            <c:strRef>
              <c:f>'Figure 4 données'!$F$3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rgbClr val="7030A0"/>
            </a:solidFill>
            <a:ln w="28575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données'!$F$4:$F$49</c15:sqref>
                  </c15:fullRef>
                </c:ext>
              </c:extLst>
              <c:f>('Figure 4 données'!$F$18,'Figure 4 données'!$F$49)</c:f>
              <c:numCache>
                <c:formatCode>0</c:formatCode>
                <c:ptCount val="2"/>
                <c:pt idx="0">
                  <c:v>13338</c:v>
                </c:pt>
                <c:pt idx="1">
                  <c:v>11584.55</c:v>
                </c:pt>
              </c:numCache>
            </c:numRef>
          </c:val>
        </c:ser>
        <c:ser>
          <c:idx val="4"/>
          <c:order val="5"/>
          <c:tx>
            <c:strRef>
              <c:f>'Figure 4 données'!$G$3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données'!$G$4:$G$49</c15:sqref>
                  </c15:fullRef>
                </c:ext>
              </c:extLst>
              <c:f>('Figure 4 données'!$G$18,'Figure 4 données'!$G$49)</c:f>
              <c:numCache>
                <c:formatCode>0</c:formatCode>
                <c:ptCount val="2"/>
                <c:pt idx="0">
                  <c:v>13506.05</c:v>
                </c:pt>
                <c:pt idx="1">
                  <c:v>40529.85</c:v>
                </c:pt>
              </c:numCache>
            </c:numRef>
          </c:val>
        </c:ser>
        <c:ser>
          <c:idx val="5"/>
          <c:order val="6"/>
          <c:tx>
            <c:strRef>
              <c:f>'Figure 4 données'!$H$3</c:f>
              <c:strCache>
                <c:ptCount val="1"/>
                <c:pt idx="0">
                  <c:v>Solaire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données'!$H$4:$H$49</c15:sqref>
                  </c15:fullRef>
                </c:ext>
              </c:extLst>
              <c:f>('Figure 4 données'!$H$18,'Figure 4 données'!$H$49)</c:f>
              <c:numCache>
                <c:formatCode>0</c:formatCode>
                <c:ptCount val="2"/>
                <c:pt idx="0">
                  <c:v>2926.857</c:v>
                </c:pt>
                <c:pt idx="1">
                  <c:v>20660.39</c:v>
                </c:pt>
              </c:numCache>
            </c:numRef>
          </c:val>
        </c:ser>
        <c:ser>
          <c:idx val="6"/>
          <c:order val="7"/>
          <c:tx>
            <c:strRef>
              <c:f>'Figure 4 données'!$I$3</c:f>
              <c:strCache>
                <c:ptCount val="1"/>
                <c:pt idx="0">
                  <c:v>Biocarburants</c:v>
                </c:pt>
              </c:strCache>
            </c:strRef>
          </c:tx>
          <c:spPr>
            <a:solidFill>
              <a:srgbClr val="0099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4 données'!$A$4:$A$49</c15:sqref>
                  </c15:fullRef>
                </c:ext>
              </c:extLst>
              <c:f>('Figure 4 données'!$A$18,'Figure 4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 données'!$I$4:$I$49</c15:sqref>
                  </c15:fullRef>
                </c:ext>
              </c:extLst>
              <c:f>('Figure 4 données'!$I$18,'Figure 4 données'!$I$49)</c:f>
              <c:numCache>
                <c:formatCode>0</c:formatCode>
                <c:ptCount val="2"/>
                <c:pt idx="0">
                  <c:v>2412.2000000000003</c:v>
                </c:pt>
                <c:pt idx="1">
                  <c:v>3148.5603000000001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16660320"/>
        <c:axId val="-316659776"/>
      </c:barChart>
      <c:catAx>
        <c:axId val="-31666032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-316659776"/>
        <c:crosses val="autoZero"/>
        <c:auto val="1"/>
        <c:lblAlgn val="ctr"/>
        <c:lblOffset val="100"/>
        <c:noMultiLvlLbl val="0"/>
      </c:catAx>
      <c:valAx>
        <c:axId val="-316659776"/>
        <c:scaling>
          <c:orientation val="minMax"/>
          <c:max val="250000"/>
        </c:scaling>
        <c:delete val="0"/>
        <c:axPos val="l"/>
        <c:title>
          <c:tx>
            <c:rich>
              <a:bodyPr rot="0" vert="horz" anchor="ctr" anchorCtr="0"/>
              <a:lstStyle/>
              <a:p>
                <a:pPr>
                  <a:defRPr sz="18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800" b="0">
                    <a:solidFill>
                      <a:schemeClr val="accent1">
                        <a:lumMod val="50000"/>
                      </a:schemeClr>
                    </a:solidFill>
                  </a:rPr>
                  <a:t>Gigawatts (GW)</a:t>
                </a:r>
              </a:p>
            </c:rich>
          </c:tx>
          <c:layout>
            <c:manualLayout>
              <c:xMode val="edge"/>
              <c:yMode val="edge"/>
              <c:x val="0.71741006292727216"/>
              <c:y val="5.731187008254139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-316660320"/>
        <c:crosses val="autoZero"/>
        <c:crossBetween val="between"/>
        <c:majorUnit val="50000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l"/>
      <c:layout>
        <c:manualLayout>
          <c:xMode val="edge"/>
          <c:yMode val="edge"/>
          <c:x val="0.36120646451770166"/>
          <c:y val="0.17603971395400028"/>
          <c:w val="0.22068396356776512"/>
          <c:h val="0.7750819890988470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3475624784951112"/>
          <c:y val="0.12042221902592105"/>
          <c:w val="0.32368656647250926"/>
          <c:h val="0.80872998150824982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'Figure 5 données'!$B$3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données'!$B$4:$B$49</c15:sqref>
                  </c15:fullRef>
                </c:ext>
              </c:extLst>
              <c:f>('Figure 5 données'!$B$18,'Figure 5 données'!$B$49)</c:f>
              <c:numCache>
                <c:formatCode>0</c:formatCode>
                <c:ptCount val="2"/>
                <c:pt idx="0">
                  <c:v>50.080169999999995</c:v>
                </c:pt>
                <c:pt idx="1">
                  <c:v>5.4317999999999998E-2</c:v>
                </c:pt>
              </c:numCache>
            </c:numRef>
          </c:val>
        </c:ser>
        <c:ser>
          <c:idx val="0"/>
          <c:order val="1"/>
          <c:tx>
            <c:strRef>
              <c:f>'Figure 5 données'!$C$3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données'!$C$4:$C$49</c15:sqref>
                  </c15:fullRef>
                </c:ext>
              </c:extLst>
              <c:f>('Figure 5 données'!$C$18,'Figure 5 données'!$C$49)</c:f>
              <c:numCache>
                <c:formatCode>0</c:formatCode>
                <c:ptCount val="2"/>
                <c:pt idx="0">
                  <c:v>65.574380000000005</c:v>
                </c:pt>
                <c:pt idx="1">
                  <c:v>67.678250000000006</c:v>
                </c:pt>
              </c:numCache>
            </c:numRef>
          </c:val>
        </c:ser>
        <c:ser>
          <c:idx val="1"/>
          <c:order val="2"/>
          <c:tx>
            <c:strRef>
              <c:f>'Figure 5 données'!$D$3</c:f>
              <c:strCache>
                <c:ptCount val="1"/>
                <c:pt idx="0">
                  <c:v>Pétrole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données'!$D$4:$D$49</c15:sqref>
                  </c15:fullRef>
                </c:ext>
              </c:extLst>
              <c:f>('Figure 5 données'!$D$18,'Figure 5 données'!$D$49)</c:f>
              <c:numCache>
                <c:formatCode>0</c:formatCode>
                <c:ptCount val="2"/>
                <c:pt idx="0">
                  <c:v>3.2778285999999999</c:v>
                </c:pt>
                <c:pt idx="1">
                  <c:v>1.3330275999999999</c:v>
                </c:pt>
              </c:numCache>
            </c:numRef>
          </c:val>
        </c:ser>
        <c:ser>
          <c:idx val="2"/>
          <c:order val="3"/>
          <c:tx>
            <c:strRef>
              <c:f>'Figure 5 données'!$E$3</c:f>
              <c:strCache>
                <c:ptCount val="1"/>
                <c:pt idx="0">
                  <c:v>Hydroélectricité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données'!$E$4:$E$49</c15:sqref>
                  </c15:fullRef>
                </c:ext>
              </c:extLst>
              <c:f>('Figure 5 données'!$E$18,'Figure 5 données'!$E$49)</c:f>
              <c:numCache>
                <c:formatCode>0</c:formatCode>
                <c:ptCount val="2"/>
                <c:pt idx="0">
                  <c:v>385.42779999999999</c:v>
                </c:pt>
                <c:pt idx="1">
                  <c:v>457.69819999999999</c:v>
                </c:pt>
              </c:numCache>
            </c:numRef>
          </c:val>
        </c:ser>
        <c:ser>
          <c:idx val="3"/>
          <c:order val="4"/>
          <c:tx>
            <c:strRef>
              <c:f>'Figure 5 données'!$F$3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rgbClr val="7030A0"/>
            </a:solidFill>
            <a:ln w="28575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données'!$F$4:$F$49</c15:sqref>
                  </c15:fullRef>
                </c:ext>
              </c:extLst>
              <c:f>('Figure 5 données'!$F$18,'Figure 5 données'!$F$49)</c:f>
              <c:numCache>
                <c:formatCode>0</c:formatCode>
                <c:ptCount val="2"/>
                <c:pt idx="0">
                  <c:v>95.029520000000005</c:v>
                </c:pt>
                <c:pt idx="1">
                  <c:v>96.108980000000003</c:v>
                </c:pt>
              </c:numCache>
            </c:numRef>
          </c:val>
        </c:ser>
        <c:ser>
          <c:idx val="4"/>
          <c:order val="5"/>
          <c:tx>
            <c:strRef>
              <c:f>'Figure 5 données'!$G$3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données'!$G$4:$G$49</c15:sqref>
                  </c15:fullRef>
                </c:ext>
              </c:extLst>
              <c:f>('Figure 5 données'!$G$18,'Figure 5 données'!$G$49)</c:f>
              <c:numCache>
                <c:formatCode>0</c:formatCode>
                <c:ptCount val="2"/>
                <c:pt idx="0">
                  <c:v>33.657879999999999</c:v>
                </c:pt>
                <c:pt idx="1">
                  <c:v>165.07829999999998</c:v>
                </c:pt>
              </c:numCache>
            </c:numRef>
          </c:val>
        </c:ser>
        <c:ser>
          <c:idx val="5"/>
          <c:order val="6"/>
          <c:tx>
            <c:strRef>
              <c:f>'Figure 5 données'!$H$3</c:f>
              <c:strCache>
                <c:ptCount val="1"/>
                <c:pt idx="0">
                  <c:v>Solaire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données'!$H$4:$H$49</c15:sqref>
                  </c15:fullRef>
                </c:ext>
              </c:extLst>
              <c:f>('Figure 5 données'!$H$18,'Figure 5 données'!$H$49)</c:f>
              <c:numCache>
                <c:formatCode>0</c:formatCode>
                <c:ptCount val="2"/>
                <c:pt idx="0">
                  <c:v>3.1064289999999999</c:v>
                </c:pt>
                <c:pt idx="1">
                  <c:v>23.298869999999997</c:v>
                </c:pt>
              </c:numCache>
            </c:numRef>
          </c:val>
        </c:ser>
        <c:ser>
          <c:idx val="6"/>
          <c:order val="7"/>
          <c:tx>
            <c:strRef>
              <c:f>'Figure 5 données'!$I$3</c:f>
              <c:strCache>
                <c:ptCount val="1"/>
                <c:pt idx="0">
                  <c:v>Biocarburants</c:v>
                </c:pt>
              </c:strCache>
            </c:strRef>
          </c:tx>
          <c:spPr>
            <a:solidFill>
              <a:srgbClr val="00990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'Figure 5 données'!$A$4:$A$49</c15:sqref>
                  </c15:fullRef>
                </c:ext>
              </c:extLst>
              <c:f>('Figure 5 données'!$A$18,'Figure 5 données'!$A$49)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 données'!$I$4:$I$49</c15:sqref>
                  </c15:fullRef>
                </c:ext>
              </c:extLst>
              <c:f>('Figure 5 données'!$I$18,'Figure 5 données'!$I$49)</c:f>
              <c:numCache>
                <c:formatCode>0</c:formatCode>
                <c:ptCount val="2"/>
                <c:pt idx="0">
                  <c:v>8.4879084000000002</c:v>
                </c:pt>
                <c:pt idx="1">
                  <c:v>10.229295800000001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16651616"/>
        <c:axId val="-316658144"/>
      </c:barChart>
      <c:catAx>
        <c:axId val="-3166516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-316658144"/>
        <c:crosses val="autoZero"/>
        <c:auto val="1"/>
        <c:lblAlgn val="ctr"/>
        <c:lblOffset val="100"/>
        <c:noMultiLvlLbl val="0"/>
      </c:catAx>
      <c:valAx>
        <c:axId val="-316658144"/>
        <c:scaling>
          <c:orientation val="minMax"/>
          <c:max val="1000"/>
        </c:scaling>
        <c:delete val="0"/>
        <c:axPos val="l"/>
        <c:title>
          <c:tx>
            <c:rich>
              <a:bodyPr rot="0" vert="horz" anchor="ctr" anchorCtr="0"/>
              <a:lstStyle/>
              <a:p>
                <a:pPr>
                  <a:defRPr sz="18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fr-CA" sz="1800" b="0" i="0" baseline="0">
                    <a:effectLst/>
                  </a:rPr>
                  <a:t>Térawattheures (Twh)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71448460587643703"/>
              <c:y val="2.097999124284110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-316651616"/>
        <c:crosses val="autoZero"/>
        <c:crossBetween val="between"/>
        <c:majorUnit val="2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données'!$G$4</c:f>
              <c:strCache>
                <c:ptCount val="1"/>
                <c:pt idx="0">
                  <c:v>Léger classique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données'!$G$5:$G$45</c:f>
              <c:numCache>
                <c:formatCode>0.00</c:formatCode>
                <c:ptCount val="41"/>
                <c:pt idx="0">
                  <c:v>0.72747565095256961</c:v>
                </c:pt>
                <c:pt idx="1">
                  <c:v>0.75596800807181963</c:v>
                </c:pt>
                <c:pt idx="2">
                  <c:v>0.77062869808642964</c:v>
                </c:pt>
                <c:pt idx="3">
                  <c:v>0.82708251044260783</c:v>
                </c:pt>
                <c:pt idx="4">
                  <c:v>0.82519946972548919</c:v>
                </c:pt>
                <c:pt idx="5">
                  <c:v>0.72043835450812543</c:v>
                </c:pt>
                <c:pt idx="6">
                  <c:v>0.67457024198632665</c:v>
                </c:pt>
                <c:pt idx="7">
                  <c:v>0.67060440367891072</c:v>
                </c:pt>
                <c:pt idx="8">
                  <c:v>0.67094030249105008</c:v>
                </c:pt>
                <c:pt idx="9">
                  <c:v>0.66584591738607779</c:v>
                </c:pt>
                <c:pt idx="10">
                  <c:v>0.61049385403211365</c:v>
                </c:pt>
                <c:pt idx="11">
                  <c:v>0.6154506325693111</c:v>
                </c:pt>
                <c:pt idx="12">
                  <c:v>0.59988687536796093</c:v>
                </c:pt>
                <c:pt idx="13">
                  <c:v>0.58019447502348209</c:v>
                </c:pt>
                <c:pt idx="14">
                  <c:v>0.5682882754552937</c:v>
                </c:pt>
                <c:pt idx="15">
                  <c:v>0.5558949961277313</c:v>
                </c:pt>
                <c:pt idx="16">
                  <c:v>0.54924615772534657</c:v>
                </c:pt>
                <c:pt idx="17">
                  <c:v>0.53556358204364596</c:v>
                </c:pt>
                <c:pt idx="18">
                  <c:v>0.51420673876411793</c:v>
                </c:pt>
                <c:pt idx="19">
                  <c:v>0.50627708671976546</c:v>
                </c:pt>
                <c:pt idx="20">
                  <c:v>0.48759024553470454</c:v>
                </c:pt>
                <c:pt idx="21">
                  <c:v>0.47569042430992453</c:v>
                </c:pt>
                <c:pt idx="22">
                  <c:v>0.46598385567938483</c:v>
                </c:pt>
                <c:pt idx="23">
                  <c:v>0.45828126042621947</c:v>
                </c:pt>
                <c:pt idx="24">
                  <c:v>0.44362396450602909</c:v>
                </c:pt>
                <c:pt idx="25">
                  <c:v>0.43823176033746819</c:v>
                </c:pt>
                <c:pt idx="26">
                  <c:v>0.4317446434948472</c:v>
                </c:pt>
                <c:pt idx="27">
                  <c:v>0.42503058045551489</c:v>
                </c:pt>
                <c:pt idx="28">
                  <c:v>0.41677454539228609</c:v>
                </c:pt>
                <c:pt idx="29">
                  <c:v>0.40956478430288501</c:v>
                </c:pt>
                <c:pt idx="30">
                  <c:v>0.40093360238559927</c:v>
                </c:pt>
                <c:pt idx="31">
                  <c:v>0.38927709272038308</c:v>
                </c:pt>
                <c:pt idx="32">
                  <c:v>0.37993595735810504</c:v>
                </c:pt>
                <c:pt idx="33">
                  <c:v>0.36844662532746436</c:v>
                </c:pt>
                <c:pt idx="34">
                  <c:v>0.35827605764254977</c:v>
                </c:pt>
                <c:pt idx="35">
                  <c:v>0.34793542960021606</c:v>
                </c:pt>
                <c:pt idx="36">
                  <c:v>0.33684616087771369</c:v>
                </c:pt>
                <c:pt idx="37">
                  <c:v>0.3267379610003121</c:v>
                </c:pt>
                <c:pt idx="38">
                  <c:v>0.30629869925714037</c:v>
                </c:pt>
                <c:pt idx="39">
                  <c:v>0.29707278149093819</c:v>
                </c:pt>
                <c:pt idx="40">
                  <c:v>0.28763459288606286</c:v>
                </c:pt>
              </c:numCache>
            </c:numRef>
          </c:val>
        </c:ser>
        <c:ser>
          <c:idx val="2"/>
          <c:order val="2"/>
          <c:tx>
            <c:strRef>
              <c:f>'Figures 6 7 données'!$H$4</c:f>
              <c:strCache>
                <c:ptCount val="1"/>
                <c:pt idx="0">
                  <c:v>Lourd classique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val>
            <c:numRef>
              <c:f>'Figures 6 7 données'!$H$5:$H$45</c:f>
              <c:numCache>
                <c:formatCode>0.00</c:formatCode>
                <c:ptCount val="41"/>
                <c:pt idx="0">
                  <c:v>0.49790635838921043</c:v>
                </c:pt>
                <c:pt idx="1">
                  <c:v>0.49918652118646678</c:v>
                </c:pt>
                <c:pt idx="2">
                  <c:v>0.54108115398047374</c:v>
                </c:pt>
                <c:pt idx="3">
                  <c:v>0.55669948040469985</c:v>
                </c:pt>
                <c:pt idx="4">
                  <c:v>0.61930822982803735</c:v>
                </c:pt>
                <c:pt idx="5">
                  <c:v>0.54623042035842351</c:v>
                </c:pt>
                <c:pt idx="6">
                  <c:v>0.51326749930083815</c:v>
                </c:pt>
                <c:pt idx="7">
                  <c:v>0.54251286444574631</c:v>
                </c:pt>
                <c:pt idx="8">
                  <c:v>0.61297226475618127</c:v>
                </c:pt>
                <c:pt idx="9">
                  <c:v>0.64724560545281018</c:v>
                </c:pt>
                <c:pt idx="10">
                  <c:v>0.63145339296281655</c:v>
                </c:pt>
                <c:pt idx="11">
                  <c:v>0.69352617633692915</c:v>
                </c:pt>
                <c:pt idx="12">
                  <c:v>0.71128157831427974</c:v>
                </c:pt>
                <c:pt idx="13">
                  <c:v>0.71283043250451805</c:v>
                </c:pt>
                <c:pt idx="14">
                  <c:v>0.72336742746284299</c:v>
                </c:pt>
                <c:pt idx="15">
                  <c:v>0.71726669323027537</c:v>
                </c:pt>
                <c:pt idx="16">
                  <c:v>0.70022132178892948</c:v>
                </c:pt>
                <c:pt idx="17">
                  <c:v>0.67390249405616798</c:v>
                </c:pt>
                <c:pt idx="18">
                  <c:v>0.65453653363425079</c:v>
                </c:pt>
                <c:pt idx="19">
                  <c:v>0.63639203521053767</c:v>
                </c:pt>
                <c:pt idx="20">
                  <c:v>0.62128093979936871</c:v>
                </c:pt>
                <c:pt idx="21">
                  <c:v>0.60915719669732749</c:v>
                </c:pt>
                <c:pt idx="22">
                  <c:v>0.59934529807601111</c:v>
                </c:pt>
                <c:pt idx="23">
                  <c:v>0.58773640823717554</c:v>
                </c:pt>
                <c:pt idx="24">
                  <c:v>0.57708966509403226</c:v>
                </c:pt>
                <c:pt idx="25">
                  <c:v>0.56716755368240523</c:v>
                </c:pt>
                <c:pt idx="26">
                  <c:v>0.55807211538749824</c:v>
                </c:pt>
                <c:pt idx="27">
                  <c:v>0.55237330354133052</c:v>
                </c:pt>
                <c:pt idx="28">
                  <c:v>0.54447246019602258</c:v>
                </c:pt>
                <c:pt idx="29">
                  <c:v>0.535797844580156</c:v>
                </c:pt>
                <c:pt idx="30">
                  <c:v>0.52691309759423088</c:v>
                </c:pt>
                <c:pt idx="31">
                  <c:v>0.51676343075331177</c:v>
                </c:pt>
                <c:pt idx="32">
                  <c:v>0.50646142477950284</c:v>
                </c:pt>
                <c:pt idx="33">
                  <c:v>0.49775859742542689</c:v>
                </c:pt>
                <c:pt idx="34">
                  <c:v>0.48965790650896296</c:v>
                </c:pt>
                <c:pt idx="35">
                  <c:v>0.47874087968843837</c:v>
                </c:pt>
                <c:pt idx="36">
                  <c:v>0.46766608211156568</c:v>
                </c:pt>
                <c:pt idx="37">
                  <c:v>0.45884143146454903</c:v>
                </c:pt>
                <c:pt idx="38">
                  <c:v>0.44943148188867715</c:v>
                </c:pt>
                <c:pt idx="39">
                  <c:v>0.43831423296749161</c:v>
                </c:pt>
                <c:pt idx="40">
                  <c:v>0.42937068520623817</c:v>
                </c:pt>
              </c:numCache>
            </c:numRef>
          </c:val>
        </c:ser>
        <c:ser>
          <c:idx val="3"/>
          <c:order val="3"/>
          <c:tx>
            <c:strRef>
              <c:f>'Figures 6 7 données'!$I$4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val>
            <c:numRef>
              <c:f>'Figures 6 7 données'!$I$5:$I$45</c:f>
              <c:numCache>
                <c:formatCode>0.00</c:formatCode>
                <c:ptCount val="41"/>
                <c:pt idx="0">
                  <c:v>0.11010649770631475</c:v>
                </c:pt>
                <c:pt idx="1">
                  <c:v>0.10168503448007624</c:v>
                </c:pt>
                <c:pt idx="2">
                  <c:v>9.2503150443720719E-2</c:v>
                </c:pt>
                <c:pt idx="3">
                  <c:v>9.1999000546242826E-2</c:v>
                </c:pt>
                <c:pt idx="4">
                  <c:v>9.7206867948410908E-2</c:v>
                </c:pt>
                <c:pt idx="5">
                  <c:v>0.1003255306414801</c:v>
                </c:pt>
                <c:pt idx="6">
                  <c:v>0.10096119505170369</c:v>
                </c:pt>
                <c:pt idx="7">
                  <c:v>0.10850256161736127</c:v>
                </c:pt>
                <c:pt idx="8">
                  <c:v>0.14789512576258881</c:v>
                </c:pt>
                <c:pt idx="9">
                  <c:v>0.15555749776753994</c:v>
                </c:pt>
                <c:pt idx="10">
                  <c:v>0.13987486189172424</c:v>
                </c:pt>
                <c:pt idx="11">
                  <c:v>0.14903867908343812</c:v>
                </c:pt>
                <c:pt idx="12">
                  <c:v>0.1562096424888279</c:v>
                </c:pt>
                <c:pt idx="13">
                  <c:v>0.15621472914336237</c:v>
                </c:pt>
                <c:pt idx="14">
                  <c:v>0.15675769115043786</c:v>
                </c:pt>
                <c:pt idx="15">
                  <c:v>0.16013074002614561</c:v>
                </c:pt>
                <c:pt idx="16">
                  <c:v>0.16366459474722017</c:v>
                </c:pt>
                <c:pt idx="17">
                  <c:v>0.16576155855999289</c:v>
                </c:pt>
                <c:pt idx="18">
                  <c:v>0.16614480189410871</c:v>
                </c:pt>
                <c:pt idx="19">
                  <c:v>0.16617731742805647</c:v>
                </c:pt>
                <c:pt idx="20">
                  <c:v>0.1689922836695372</c:v>
                </c:pt>
                <c:pt idx="21">
                  <c:v>0.17318618189652293</c:v>
                </c:pt>
                <c:pt idx="22">
                  <c:v>0.17608011492102588</c:v>
                </c:pt>
                <c:pt idx="23">
                  <c:v>0.17768926551160821</c:v>
                </c:pt>
                <c:pt idx="24">
                  <c:v>0.17840431902773426</c:v>
                </c:pt>
                <c:pt idx="25">
                  <c:v>0.17893951392322849</c:v>
                </c:pt>
                <c:pt idx="26">
                  <c:v>0.17943756189020485</c:v>
                </c:pt>
                <c:pt idx="27">
                  <c:v>0.18013077192887611</c:v>
                </c:pt>
                <c:pt idx="28">
                  <c:v>0.18278458449788618</c:v>
                </c:pt>
                <c:pt idx="29">
                  <c:v>0.18723817789784</c:v>
                </c:pt>
                <c:pt idx="30">
                  <c:v>0.18848481811478743</c:v>
                </c:pt>
                <c:pt idx="31">
                  <c:v>0.18728954430303588</c:v>
                </c:pt>
                <c:pt idx="32">
                  <c:v>0.18646963311954537</c:v>
                </c:pt>
                <c:pt idx="33">
                  <c:v>0.18568891029429513</c:v>
                </c:pt>
                <c:pt idx="34">
                  <c:v>0.1850051520580501</c:v>
                </c:pt>
                <c:pt idx="35">
                  <c:v>0.18420724433172717</c:v>
                </c:pt>
                <c:pt idx="36">
                  <c:v>0.18317946591140247</c:v>
                </c:pt>
                <c:pt idx="37">
                  <c:v>0.18198694505221305</c:v>
                </c:pt>
                <c:pt idx="38">
                  <c:v>0.18077853997395557</c:v>
                </c:pt>
                <c:pt idx="39">
                  <c:v>0.17947029229264341</c:v>
                </c:pt>
                <c:pt idx="40">
                  <c:v>0.17791980820614825</c:v>
                </c:pt>
              </c:numCache>
            </c:numRef>
          </c:val>
        </c:ser>
        <c:ser>
          <c:idx val="4"/>
          <c:order val="4"/>
          <c:tx>
            <c:strRef>
              <c:f>'Figures 6 7 données'!$J$4</c:f>
              <c:strCache>
                <c:ptCount val="1"/>
                <c:pt idx="0">
                  <c:v>Condensats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'Figures 6 7 données'!$J$5:$J$45</c:f>
              <c:numCache>
                <c:formatCode>0.00</c:formatCode>
                <c:ptCount val="41"/>
                <c:pt idx="0">
                  <c:v>3.9602246229991103E-2</c:v>
                </c:pt>
                <c:pt idx="1">
                  <c:v>4.4055662584669461E-2</c:v>
                </c:pt>
                <c:pt idx="2">
                  <c:v>4.9384828253978691E-2</c:v>
                </c:pt>
                <c:pt idx="3">
                  <c:v>6.3349294190461605E-2</c:v>
                </c:pt>
                <c:pt idx="4">
                  <c:v>9.2581595116669607E-2</c:v>
                </c:pt>
                <c:pt idx="5">
                  <c:v>0.12777810558856265</c:v>
                </c:pt>
                <c:pt idx="6">
                  <c:v>0.17182113978633104</c:v>
                </c:pt>
                <c:pt idx="7">
                  <c:v>0.22834170550661115</c:v>
                </c:pt>
                <c:pt idx="8">
                  <c:v>0.30799127864993575</c:v>
                </c:pt>
                <c:pt idx="9">
                  <c:v>0.33553331443392043</c:v>
                </c:pt>
                <c:pt idx="10">
                  <c:v>0.3486060037605479</c:v>
                </c:pt>
                <c:pt idx="11">
                  <c:v>0.37357368631202453</c:v>
                </c:pt>
                <c:pt idx="12">
                  <c:v>0.3987256138253773</c:v>
                </c:pt>
                <c:pt idx="13">
                  <c:v>0.42320372054574934</c:v>
                </c:pt>
                <c:pt idx="14">
                  <c:v>0.4469060213058349</c:v>
                </c:pt>
                <c:pt idx="15">
                  <c:v>0.46949790254988105</c:v>
                </c:pt>
                <c:pt idx="16">
                  <c:v>0.49196826525158172</c:v>
                </c:pt>
                <c:pt idx="17">
                  <c:v>0.50721025082929438</c:v>
                </c:pt>
                <c:pt idx="18">
                  <c:v>0.51676968760839581</c:v>
                </c:pt>
                <c:pt idx="19">
                  <c:v>0.52623417057921351</c:v>
                </c:pt>
                <c:pt idx="20">
                  <c:v>0.54449009181682151</c:v>
                </c:pt>
                <c:pt idx="21">
                  <c:v>0.5671156251551891</c:v>
                </c:pt>
                <c:pt idx="22">
                  <c:v>0.5851425762010779</c:v>
                </c:pt>
                <c:pt idx="23">
                  <c:v>0.59865795949712441</c:v>
                </c:pt>
                <c:pt idx="24">
                  <c:v>0.60931466731242367</c:v>
                </c:pt>
                <c:pt idx="25">
                  <c:v>0.61928503662814316</c:v>
                </c:pt>
                <c:pt idx="26">
                  <c:v>0.62811617989886925</c:v>
                </c:pt>
                <c:pt idx="27">
                  <c:v>0.63696775992593835</c:v>
                </c:pt>
                <c:pt idx="28">
                  <c:v>0.65138862055456626</c:v>
                </c:pt>
                <c:pt idx="29">
                  <c:v>0.67013372958134787</c:v>
                </c:pt>
                <c:pt idx="30">
                  <c:v>0.67869930499549558</c:v>
                </c:pt>
                <c:pt idx="31">
                  <c:v>0.67961974731501262</c:v>
                </c:pt>
                <c:pt idx="32">
                  <c:v>0.68076253192581382</c:v>
                </c:pt>
                <c:pt idx="33">
                  <c:v>0.68084283660812184</c:v>
                </c:pt>
                <c:pt idx="34">
                  <c:v>0.68073395273440662</c:v>
                </c:pt>
                <c:pt idx="35">
                  <c:v>0.67966648477292768</c:v>
                </c:pt>
                <c:pt idx="36">
                  <c:v>0.6769411051091867</c:v>
                </c:pt>
                <c:pt idx="37">
                  <c:v>0.67288267739681118</c:v>
                </c:pt>
                <c:pt idx="38">
                  <c:v>0.66850859468713508</c:v>
                </c:pt>
                <c:pt idx="39">
                  <c:v>0.66340297527174474</c:v>
                </c:pt>
                <c:pt idx="40">
                  <c:v>0.6567769303194102</c:v>
                </c:pt>
              </c:numCache>
            </c:numRef>
          </c:val>
        </c:ser>
        <c:ser>
          <c:idx val="5"/>
          <c:order val="5"/>
          <c:tx>
            <c:strRef>
              <c:f>'Figures 6 7 données'!$K$4</c:f>
              <c:strCache>
                <c:ptCount val="1"/>
                <c:pt idx="0">
                  <c:v>Bitume extrait </c:v>
                </c:pt>
              </c:strCache>
            </c:strRef>
          </c:tx>
          <c:spPr>
            <a:solidFill>
              <a:srgbClr val="5F5F5F"/>
            </a:solidFill>
            <a:ln>
              <a:noFill/>
            </a:ln>
            <a:effectLst/>
          </c:spPr>
          <c:val>
            <c:numRef>
              <c:f>'Figures 6 7 données'!$K$5:$K$45</c:f>
              <c:numCache>
                <c:formatCode>0.00</c:formatCode>
                <c:ptCount val="41"/>
                <c:pt idx="0">
                  <c:v>0.85694117142624671</c:v>
                </c:pt>
                <c:pt idx="1">
                  <c:v>0.89251670069506839</c:v>
                </c:pt>
                <c:pt idx="2">
                  <c:v>0.93225023235797266</c:v>
                </c:pt>
                <c:pt idx="3">
                  <c:v>0.97603912549512339</c:v>
                </c:pt>
                <c:pt idx="4">
                  <c:v>0.9601595000715617</c:v>
                </c:pt>
                <c:pt idx="5">
                  <c:v>1.1614158642963286</c:v>
                </c:pt>
                <c:pt idx="6">
                  <c:v>1.1499857691887674</c:v>
                </c:pt>
                <c:pt idx="7">
                  <c:v>1.2756707068298629</c:v>
                </c:pt>
                <c:pt idx="8">
                  <c:v>1.4888941335556709</c:v>
                </c:pt>
                <c:pt idx="9">
                  <c:v>1.6054384697628765</c:v>
                </c:pt>
                <c:pt idx="10">
                  <c:v>1.4508797294511431</c:v>
                </c:pt>
                <c:pt idx="11">
                  <c:v>1.6099565443597132</c:v>
                </c:pt>
                <c:pt idx="12">
                  <c:v>1.6421819225233272</c:v>
                </c:pt>
                <c:pt idx="13">
                  <c:v>1.6479117055164527</c:v>
                </c:pt>
                <c:pt idx="14">
                  <c:v>1.652411698506228</c:v>
                </c:pt>
                <c:pt idx="15">
                  <c:v>1.6653491984751916</c:v>
                </c:pt>
                <c:pt idx="16">
                  <c:v>1.6704116984752935</c:v>
                </c:pt>
                <c:pt idx="17">
                  <c:v>1.6704116984752941</c:v>
                </c:pt>
                <c:pt idx="18">
                  <c:v>1.6704116984752941</c:v>
                </c:pt>
                <c:pt idx="19">
                  <c:v>1.6704116984752941</c:v>
                </c:pt>
                <c:pt idx="20">
                  <c:v>1.6704116984752941</c:v>
                </c:pt>
                <c:pt idx="21">
                  <c:v>1.6704116984752941</c:v>
                </c:pt>
                <c:pt idx="22">
                  <c:v>1.6704116984752941</c:v>
                </c:pt>
                <c:pt idx="23">
                  <c:v>1.6704116984752941</c:v>
                </c:pt>
                <c:pt idx="24">
                  <c:v>1.6704116984752941</c:v>
                </c:pt>
                <c:pt idx="25">
                  <c:v>1.6704116984752941</c:v>
                </c:pt>
                <c:pt idx="26">
                  <c:v>1.6704116984752941</c:v>
                </c:pt>
                <c:pt idx="27">
                  <c:v>1.6704116984752941</c:v>
                </c:pt>
                <c:pt idx="28">
                  <c:v>1.6704116984752941</c:v>
                </c:pt>
                <c:pt idx="29">
                  <c:v>1.6657412853865743</c:v>
                </c:pt>
                <c:pt idx="30">
                  <c:v>1.6583621184620345</c:v>
                </c:pt>
                <c:pt idx="31">
                  <c:v>1.6417359058272598</c:v>
                </c:pt>
                <c:pt idx="32">
                  <c:v>1.6207975444755864</c:v>
                </c:pt>
                <c:pt idx="33">
                  <c:v>1.6004650661831561</c:v>
                </c:pt>
                <c:pt idx="34">
                  <c:v>1.5806751374742427</c:v>
                </c:pt>
                <c:pt idx="35">
                  <c:v>1.5614115653398339</c:v>
                </c:pt>
                <c:pt idx="36">
                  <c:v>1.5426585843936511</c:v>
                </c:pt>
                <c:pt idx="37">
                  <c:v>1.5244009174453079</c:v>
                </c:pt>
                <c:pt idx="38">
                  <c:v>1.5066237605056603</c:v>
                </c:pt>
                <c:pt idx="39">
                  <c:v>1.4893127678015003</c:v>
                </c:pt>
                <c:pt idx="40">
                  <c:v>1.4725993039074983</c:v>
                </c:pt>
              </c:numCache>
            </c:numRef>
          </c:val>
        </c:ser>
        <c:ser>
          <c:idx val="6"/>
          <c:order val="6"/>
          <c:tx>
            <c:strRef>
              <c:f>'Figures 6 7 données'!$L$4</c:f>
              <c:strCache>
                <c:ptCount val="1"/>
                <c:pt idx="0">
                  <c:v>Bitume in situ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val>
            <c:numRef>
              <c:f>'Figures 6 7 données'!$L$5:$L$45</c:f>
              <c:numCache>
                <c:formatCode>0.00</c:formatCode>
                <c:ptCount val="41"/>
                <c:pt idx="0">
                  <c:v>0.75244340957605471</c:v>
                </c:pt>
                <c:pt idx="1">
                  <c:v>0.84735923117168199</c:v>
                </c:pt>
                <c:pt idx="2">
                  <c:v>0.98992144474586263</c:v>
                </c:pt>
                <c:pt idx="3">
                  <c:v>1.1061183893423672</c:v>
                </c:pt>
                <c:pt idx="4">
                  <c:v>1.2626688006970519</c:v>
                </c:pt>
                <c:pt idx="5">
                  <c:v>1.3767913945927523</c:v>
                </c:pt>
                <c:pt idx="6">
                  <c:v>1.3963937773013027</c:v>
                </c:pt>
                <c:pt idx="7">
                  <c:v>1.5460492293132484</c:v>
                </c:pt>
                <c:pt idx="8">
                  <c:v>1.5549819474775335</c:v>
                </c:pt>
                <c:pt idx="9">
                  <c:v>1.5206248125093766</c:v>
                </c:pt>
                <c:pt idx="10">
                  <c:v>1.4140246970886077</c:v>
                </c:pt>
                <c:pt idx="11">
                  <c:v>1.5329007552897818</c:v>
                </c:pt>
                <c:pt idx="12">
                  <c:v>1.5870011497728038</c:v>
                </c:pt>
                <c:pt idx="13">
                  <c:v>1.6216892395189799</c:v>
                </c:pt>
                <c:pt idx="14">
                  <c:v>1.6593282940082361</c:v>
                </c:pt>
                <c:pt idx="15">
                  <c:v>1.7031590258362577</c:v>
                </c:pt>
                <c:pt idx="16">
                  <c:v>1.7798388746809131</c:v>
                </c:pt>
                <c:pt idx="17">
                  <c:v>1.8497868960256267</c:v>
                </c:pt>
                <c:pt idx="18">
                  <c:v>1.9281518916764471</c:v>
                </c:pt>
                <c:pt idx="19">
                  <c:v>1.982574822420621</c:v>
                </c:pt>
                <c:pt idx="20">
                  <c:v>2.0457741426083178</c:v>
                </c:pt>
                <c:pt idx="21">
                  <c:v>2.1262125289791061</c:v>
                </c:pt>
                <c:pt idx="22">
                  <c:v>2.1728497663706001</c:v>
                </c:pt>
                <c:pt idx="23">
                  <c:v>2.1947002653463517</c:v>
                </c:pt>
                <c:pt idx="24">
                  <c:v>2.2520558600927671</c:v>
                </c:pt>
                <c:pt idx="25">
                  <c:v>2.3283455066959715</c:v>
                </c:pt>
                <c:pt idx="26">
                  <c:v>2.3381981206086153</c:v>
                </c:pt>
                <c:pt idx="27">
                  <c:v>2.3279330454020171</c:v>
                </c:pt>
                <c:pt idx="28">
                  <c:v>2.3292522067491919</c:v>
                </c:pt>
                <c:pt idx="29">
                  <c:v>2.3458194631993701</c:v>
                </c:pt>
                <c:pt idx="30">
                  <c:v>2.3445112423496677</c:v>
                </c:pt>
                <c:pt idx="31">
                  <c:v>2.3385284611697998</c:v>
                </c:pt>
                <c:pt idx="32">
                  <c:v>2.3244347324358952</c:v>
                </c:pt>
                <c:pt idx="33">
                  <c:v>2.3190850976324491</c:v>
                </c:pt>
                <c:pt idx="34">
                  <c:v>2.3250407086636131</c:v>
                </c:pt>
                <c:pt idx="35">
                  <c:v>2.3110348184193539</c:v>
                </c:pt>
                <c:pt idx="36">
                  <c:v>2.2956122543797606</c:v>
                </c:pt>
                <c:pt idx="37">
                  <c:v>2.2804349499096084</c:v>
                </c:pt>
                <c:pt idx="38">
                  <c:v>2.2654967484258104</c:v>
                </c:pt>
                <c:pt idx="39">
                  <c:v>2.2507917850152004</c:v>
                </c:pt>
                <c:pt idx="40">
                  <c:v>2.236315201971395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678816"/>
        <c:axId val="-316655968"/>
      </c:areaChart>
      <c:lineChart>
        <c:grouping val="standard"/>
        <c:varyColors val="0"/>
        <c:ser>
          <c:idx val="1"/>
          <c:order val="0"/>
          <c:tx>
            <c:strRef>
              <c:f>'Figures 6 7 données'!$C$4</c:f>
              <c:strCache>
                <c:ptCount val="1"/>
                <c:pt idx="0">
                  <c:v>Production totale  - Scénario Référence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données'!$C$5:$C$45</c:f>
              <c:numCache>
                <c:formatCode>0.00</c:formatCode>
                <c:ptCount val="41"/>
                <c:pt idx="0">
                  <c:v>2.9844942036803874</c:v>
                </c:pt>
                <c:pt idx="1">
                  <c:v>3.1407837377897825</c:v>
                </c:pt>
                <c:pt idx="2">
                  <c:v>3.3757569282684377</c:v>
                </c:pt>
                <c:pt idx="3">
                  <c:v>3.6202374038215028</c:v>
                </c:pt>
                <c:pt idx="4">
                  <c:v>3.8575584595872212</c:v>
                </c:pt>
                <c:pt idx="5">
                  <c:v>4.0332144427297667</c:v>
                </c:pt>
                <c:pt idx="6">
                  <c:v>4.0046358206247428</c:v>
                </c:pt>
                <c:pt idx="7">
                  <c:v>4.3694518341374291</c:v>
                </c:pt>
                <c:pt idx="8">
                  <c:v>4.7817614756484463</c:v>
                </c:pt>
                <c:pt idx="9">
                  <c:v>4.9285184382326017</c:v>
                </c:pt>
                <c:pt idx="10">
                  <c:v>4.5951116167986914</c:v>
                </c:pt>
                <c:pt idx="11">
                  <c:v>5.0587111137848533</c:v>
                </c:pt>
                <c:pt idx="12">
                  <c:v>5.2116000817327919</c:v>
                </c:pt>
                <c:pt idx="13">
                  <c:v>5.3040931481129858</c:v>
                </c:pt>
                <c:pt idx="14">
                  <c:v>5.4249999797302468</c:v>
                </c:pt>
                <c:pt idx="15">
                  <c:v>5.5781875100946969</c:v>
                </c:pt>
                <c:pt idx="16">
                  <c:v>5.7411830578797121</c:v>
                </c:pt>
                <c:pt idx="17">
                  <c:v>5.8987237195054982</c:v>
                </c:pt>
                <c:pt idx="18">
                  <c:v>6.0017473605918461</c:v>
                </c:pt>
                <c:pt idx="19">
                  <c:v>6.0922014754456981</c:v>
                </c:pt>
                <c:pt idx="20">
                  <c:v>6.2241563947602856</c:v>
                </c:pt>
                <c:pt idx="21">
                  <c:v>6.3802506873665603</c:v>
                </c:pt>
                <c:pt idx="22">
                  <c:v>6.4839659205199771</c:v>
                </c:pt>
                <c:pt idx="23">
                  <c:v>6.5601897896359356</c:v>
                </c:pt>
                <c:pt idx="24">
                  <c:v>6.6506380911232013</c:v>
                </c:pt>
                <c:pt idx="25">
                  <c:v>6.7660922678099302</c:v>
                </c:pt>
                <c:pt idx="26">
                  <c:v>6.8330018019095</c:v>
                </c:pt>
                <c:pt idx="27">
                  <c:v>6.9013650923605843</c:v>
                </c:pt>
                <c:pt idx="28">
                  <c:v>6.9675827004440016</c:v>
                </c:pt>
                <c:pt idx="29">
                  <c:v>7.0297980386752972</c:v>
                </c:pt>
                <c:pt idx="30">
                  <c:v>7.0564383360003102</c:v>
                </c:pt>
                <c:pt idx="31">
                  <c:v>7.0678060013997861</c:v>
                </c:pt>
                <c:pt idx="32">
                  <c:v>7.0685971461321611</c:v>
                </c:pt>
                <c:pt idx="33">
                  <c:v>7.0909067821801024</c:v>
                </c:pt>
                <c:pt idx="34">
                  <c:v>7.1392083897956713</c:v>
                </c:pt>
                <c:pt idx="35">
                  <c:v>7.1527537525483389</c:v>
                </c:pt>
                <c:pt idx="36">
                  <c:v>7.1387834028231412</c:v>
                </c:pt>
                <c:pt idx="37">
                  <c:v>7.1293802613286985</c:v>
                </c:pt>
                <c:pt idx="38">
                  <c:v>7.1059734804298413</c:v>
                </c:pt>
                <c:pt idx="39">
                  <c:v>7.1027930289217682</c:v>
                </c:pt>
                <c:pt idx="40">
                  <c:v>7.0771866961607515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6678816"/>
        <c:axId val="-316655968"/>
      </c:lineChart>
      <c:catAx>
        <c:axId val="-3166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55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3166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accent1">
                        <a:lumMod val="50000"/>
                      </a:schemeClr>
                    </a:solidFill>
                  </a:rPr>
                  <a:t>Mb/j</a:t>
                </a:r>
                <a:endParaRPr lang="en-US" sz="16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3147052490845801E-2"/>
              <c:y val="0.37976147931281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7881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3113183860138276E-2"/>
          <c:y val="0.8334709420462032"/>
          <c:w val="0.96547534530759005"/>
          <c:h val="0.15441843167389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données'!$N$4</c:f>
              <c:strCache>
                <c:ptCount val="1"/>
                <c:pt idx="0">
                  <c:v>Gaz dissous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val>
            <c:numRef>
              <c:f>'Figures 6 7 données'!$N$5:$N$45</c:f>
              <c:numCache>
                <c:formatCode>0.00</c:formatCode>
                <c:ptCount val="41"/>
                <c:pt idx="0">
                  <c:v>1.2747023586999999</c:v>
                </c:pt>
                <c:pt idx="1">
                  <c:v>1.3269044395999998</c:v>
                </c:pt>
                <c:pt idx="2">
                  <c:v>1.4789842552999999</c:v>
                </c:pt>
                <c:pt idx="3">
                  <c:v>1.673581684</c:v>
                </c:pt>
                <c:pt idx="4">
                  <c:v>1.8632592032000002</c:v>
                </c:pt>
                <c:pt idx="5">
                  <c:v>1.9482078418</c:v>
                </c:pt>
                <c:pt idx="6">
                  <c:v>1.8523330374</c:v>
                </c:pt>
                <c:pt idx="7">
                  <c:v>1.8486074999000002</c:v>
                </c:pt>
                <c:pt idx="8">
                  <c:v>2.0367369802000002</c:v>
                </c:pt>
                <c:pt idx="9">
                  <c:v>2.1289696605000001</c:v>
                </c:pt>
                <c:pt idx="10">
                  <c:v>2.1451060275999998</c:v>
                </c:pt>
                <c:pt idx="11">
                  <c:v>2.1760723778000002</c:v>
                </c:pt>
                <c:pt idx="12">
                  <c:v>2.2065583586000002</c:v>
                </c:pt>
                <c:pt idx="13">
                  <c:v>2.2281380692999999</c:v>
                </c:pt>
                <c:pt idx="14">
                  <c:v>2.2376093201000002</c:v>
                </c:pt>
                <c:pt idx="15">
                  <c:v>2.2298087147999999</c:v>
                </c:pt>
                <c:pt idx="16">
                  <c:v>2.2113197773</c:v>
                </c:pt>
                <c:pt idx="17">
                  <c:v>2.1923665908000003</c:v>
                </c:pt>
                <c:pt idx="18">
                  <c:v>2.1730392581000002</c:v>
                </c:pt>
                <c:pt idx="19">
                  <c:v>2.1534380085999998</c:v>
                </c:pt>
                <c:pt idx="20">
                  <c:v>2.1240810066</c:v>
                </c:pt>
                <c:pt idx="21">
                  <c:v>2.0869675365</c:v>
                </c:pt>
                <c:pt idx="22">
                  <c:v>2.0502371210000003</c:v>
                </c:pt>
                <c:pt idx="23">
                  <c:v>2.0134725743000002</c:v>
                </c:pt>
                <c:pt idx="24">
                  <c:v>1.9773134725999999</c:v>
                </c:pt>
                <c:pt idx="25">
                  <c:v>1.9392873866999998</c:v>
                </c:pt>
                <c:pt idx="26">
                  <c:v>1.8997824564000001</c:v>
                </c:pt>
                <c:pt idx="27">
                  <c:v>1.8614299163000001</c:v>
                </c:pt>
                <c:pt idx="28">
                  <c:v>1.8223175668999998</c:v>
                </c:pt>
                <c:pt idx="29">
                  <c:v>1.7827240685000001</c:v>
                </c:pt>
                <c:pt idx="30">
                  <c:v>1.7432793528999999</c:v>
                </c:pt>
                <c:pt idx="31">
                  <c:v>1.704105282</c:v>
                </c:pt>
                <c:pt idx="32">
                  <c:v>1.6659609619</c:v>
                </c:pt>
                <c:pt idx="33">
                  <c:v>1.6288134666</c:v>
                </c:pt>
                <c:pt idx="34">
                  <c:v>1.5926311759999998</c:v>
                </c:pt>
                <c:pt idx="35">
                  <c:v>1.5548051825</c:v>
                </c:pt>
                <c:pt idx="36">
                  <c:v>1.5158210249999999</c:v>
                </c:pt>
                <c:pt idx="37">
                  <c:v>1.4778807749</c:v>
                </c:pt>
                <c:pt idx="38">
                  <c:v>1.4409528302000001</c:v>
                </c:pt>
                <c:pt idx="39">
                  <c:v>1.4050067334999998</c:v>
                </c:pt>
                <c:pt idx="40">
                  <c:v>1.3700131226000001</c:v>
                </c:pt>
              </c:numCache>
            </c:numRef>
          </c:val>
        </c:ser>
        <c:ser>
          <c:idx val="2"/>
          <c:order val="2"/>
          <c:tx>
            <c:strRef>
              <c:f>'Figures 6 7 données'!$O$4</c:f>
              <c:strCache>
                <c:ptCount val="1"/>
                <c:pt idx="0">
                  <c:v>Méthane de houille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données'!$O$5:$O$45</c:f>
              <c:numCache>
                <c:formatCode>0.00</c:formatCode>
                <c:ptCount val="41"/>
                <c:pt idx="0">
                  <c:v>0.89681676109999997</c:v>
                </c:pt>
                <c:pt idx="1">
                  <c:v>0.85500792029999995</c:v>
                </c:pt>
                <c:pt idx="2">
                  <c:v>0.77987146100000004</c:v>
                </c:pt>
                <c:pt idx="3">
                  <c:v>0.73316469309999999</c:v>
                </c:pt>
                <c:pt idx="4">
                  <c:v>0.67951042849999999</c:v>
                </c:pt>
                <c:pt idx="5">
                  <c:v>0.66646419800000001</c:v>
                </c:pt>
                <c:pt idx="6">
                  <c:v>0.6283679043</c:v>
                </c:pt>
                <c:pt idx="7">
                  <c:v>0.60032856030000004</c:v>
                </c:pt>
                <c:pt idx="8">
                  <c:v>0.54772922509999999</c:v>
                </c:pt>
                <c:pt idx="9">
                  <c:v>0.50023112999999997</c:v>
                </c:pt>
                <c:pt idx="10">
                  <c:v>0.45682882829999999</c:v>
                </c:pt>
                <c:pt idx="11">
                  <c:v>0.41336758779999999</c:v>
                </c:pt>
                <c:pt idx="12">
                  <c:v>0.37404337360000001</c:v>
                </c:pt>
                <c:pt idx="13">
                  <c:v>0.33846145640000003</c:v>
                </c:pt>
                <c:pt idx="14">
                  <c:v>0.30626519679999997</c:v>
                </c:pt>
                <c:pt idx="15">
                  <c:v>0.27713243479999999</c:v>
                </c:pt>
                <c:pt idx="16">
                  <c:v>0.2507720584</c:v>
                </c:pt>
                <c:pt idx="17">
                  <c:v>0.22692019059999999</c:v>
                </c:pt>
                <c:pt idx="18">
                  <c:v>0.20533796100000001</c:v>
                </c:pt>
                <c:pt idx="19">
                  <c:v>0.1858092616</c:v>
                </c:pt>
                <c:pt idx="20">
                  <c:v>0.1681391542</c:v>
                </c:pt>
                <c:pt idx="21">
                  <c:v>0.1521507738</c:v>
                </c:pt>
                <c:pt idx="22">
                  <c:v>0.13768378070000001</c:v>
                </c:pt>
                <c:pt idx="23">
                  <c:v>0.1245933435</c:v>
                </c:pt>
                <c:pt idx="24">
                  <c:v>0.1127485962</c:v>
                </c:pt>
                <c:pt idx="25">
                  <c:v>0.10203094410000001</c:v>
                </c:pt>
                <c:pt idx="26">
                  <c:v>9.2332965599999997E-2</c:v>
                </c:pt>
                <c:pt idx="27">
                  <c:v>8.3557858999999998E-2</c:v>
                </c:pt>
                <c:pt idx="28">
                  <c:v>7.56177455E-2</c:v>
                </c:pt>
                <c:pt idx="29">
                  <c:v>6.8433016400000005E-2</c:v>
                </c:pt>
                <c:pt idx="30">
                  <c:v>6.1931798699999999E-2</c:v>
                </c:pt>
                <c:pt idx="31">
                  <c:v>5.6049090699999998E-2</c:v>
                </c:pt>
                <c:pt idx="32">
                  <c:v>5.0725863500000003E-2</c:v>
                </c:pt>
                <c:pt idx="33">
                  <c:v>4.59087283E-2</c:v>
                </c:pt>
                <c:pt idx="34">
                  <c:v>4.1549747200000001E-2</c:v>
                </c:pt>
                <c:pt idx="35">
                  <c:v>3.7605259799999999E-2</c:v>
                </c:pt>
                <c:pt idx="36">
                  <c:v>3.4035657699999999E-2</c:v>
                </c:pt>
                <c:pt idx="37">
                  <c:v>3.0805287600000002E-2</c:v>
                </c:pt>
                <c:pt idx="38">
                  <c:v>2.7882059300000001E-2</c:v>
                </c:pt>
                <c:pt idx="39">
                  <c:v>2.52366901E-2</c:v>
                </c:pt>
                <c:pt idx="40">
                  <c:v>2.28425828E-2</c:v>
                </c:pt>
              </c:numCache>
            </c:numRef>
          </c:val>
        </c:ser>
        <c:ser>
          <c:idx val="3"/>
          <c:order val="3"/>
          <c:tx>
            <c:strRef>
              <c:f>'Figures 6 7 données'!$P$4</c:f>
              <c:strCache>
                <c:ptCount val="1"/>
                <c:pt idx="0">
                  <c:v>Classique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val>
            <c:numRef>
              <c:f>'Figures 6 7 données'!$P$5:$P$45</c:f>
              <c:numCache>
                <c:formatCode>0.00</c:formatCode>
                <c:ptCount val="41"/>
                <c:pt idx="0">
                  <c:v>6.8838160246999998</c:v>
                </c:pt>
                <c:pt idx="1">
                  <c:v>6.1213616748999993</c:v>
                </c:pt>
                <c:pt idx="2">
                  <c:v>5.0923775680000007</c:v>
                </c:pt>
                <c:pt idx="3">
                  <c:v>4.6083463046999995</c:v>
                </c:pt>
                <c:pt idx="4">
                  <c:v>4.4049346086999996</c:v>
                </c:pt>
                <c:pt idx="5">
                  <c:v>3.8912929160000007</c:v>
                </c:pt>
                <c:pt idx="6">
                  <c:v>3.4061481577999997</c:v>
                </c:pt>
                <c:pt idx="7">
                  <c:v>3.1046555715000004</c:v>
                </c:pt>
                <c:pt idx="8">
                  <c:v>2.6876391755999998</c:v>
                </c:pt>
                <c:pt idx="9">
                  <c:v>2.4325061012</c:v>
                </c:pt>
                <c:pt idx="10">
                  <c:v>2.1990062581000003</c:v>
                </c:pt>
                <c:pt idx="11">
                  <c:v>2.0094564050999999</c:v>
                </c:pt>
                <c:pt idx="12">
                  <c:v>1.8422937595000002</c:v>
                </c:pt>
                <c:pt idx="13">
                  <c:v>1.6949074732</c:v>
                </c:pt>
                <c:pt idx="14">
                  <c:v>1.5619302832999999</c:v>
                </c:pt>
                <c:pt idx="15">
                  <c:v>1.4405631508999999</c:v>
                </c:pt>
                <c:pt idx="16">
                  <c:v>1.3299436774999998</c:v>
                </c:pt>
                <c:pt idx="17">
                  <c:v>1.2291063238000002</c:v>
                </c:pt>
                <c:pt idx="18">
                  <c:v>1.1370199384000002</c:v>
                </c:pt>
                <c:pt idx="19">
                  <c:v>1.0527458474999998</c:v>
                </c:pt>
                <c:pt idx="20">
                  <c:v>0.9760437607000001</c:v>
                </c:pt>
                <c:pt idx="21">
                  <c:v>0.90611547449999985</c:v>
                </c:pt>
                <c:pt idx="22">
                  <c:v>0.84208367470000001</c:v>
                </c:pt>
                <c:pt idx="23">
                  <c:v>0.7833533989</c:v>
                </c:pt>
                <c:pt idx="24">
                  <c:v>0.729590344</c:v>
                </c:pt>
                <c:pt idx="25">
                  <c:v>0.68026200179999996</c:v>
                </c:pt>
                <c:pt idx="26">
                  <c:v>0.63484432499999999</c:v>
                </c:pt>
                <c:pt idx="27">
                  <c:v>0.59321863970000011</c:v>
                </c:pt>
                <c:pt idx="28">
                  <c:v>0.55495911629999994</c:v>
                </c:pt>
                <c:pt idx="29">
                  <c:v>0.51965724859999995</c:v>
                </c:pt>
                <c:pt idx="30">
                  <c:v>0.48706809370000004</c:v>
                </c:pt>
                <c:pt idx="31">
                  <c:v>0.45700499850000004</c:v>
                </c:pt>
                <c:pt idx="32">
                  <c:v>0.42907932209999999</c:v>
                </c:pt>
                <c:pt idx="33">
                  <c:v>0.40301042169999995</c:v>
                </c:pt>
                <c:pt idx="34">
                  <c:v>0.37886932060000006</c:v>
                </c:pt>
                <c:pt idx="35">
                  <c:v>0.35640636889999994</c:v>
                </c:pt>
                <c:pt idx="36">
                  <c:v>0.33535759539999999</c:v>
                </c:pt>
                <c:pt idx="37">
                  <c:v>0.315638209</c:v>
                </c:pt>
                <c:pt idx="38">
                  <c:v>0.29733095640000001</c:v>
                </c:pt>
                <c:pt idx="39">
                  <c:v>0.2802330656</c:v>
                </c:pt>
                <c:pt idx="40">
                  <c:v>0.26412321599999999</c:v>
                </c:pt>
              </c:numCache>
            </c:numRef>
          </c:val>
        </c:ser>
        <c:ser>
          <c:idx val="5"/>
          <c:order val="4"/>
          <c:tx>
            <c:strRef>
              <c:f>'Figures 6 7 données'!$Q$4</c:f>
              <c:strCache>
                <c:ptCount val="1"/>
                <c:pt idx="0">
                  <c:v>Gaz de réservoirs étanches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val>
            <c:numRef>
              <c:f>'Figures 6 7 données'!$Q$5:$Q$45</c:f>
              <c:numCache>
                <c:formatCode>0.00</c:formatCode>
                <c:ptCount val="41"/>
                <c:pt idx="0">
                  <c:v>5.3557549138000002</c:v>
                </c:pt>
                <c:pt idx="1">
                  <c:v>5.8800309340000005</c:v>
                </c:pt>
                <c:pt idx="2">
                  <c:v>6.0987763822000005</c:v>
                </c:pt>
                <c:pt idx="3">
                  <c:v>6.4430712044000007</c:v>
                </c:pt>
                <c:pt idx="4">
                  <c:v>7.2550303550000006</c:v>
                </c:pt>
                <c:pt idx="5">
                  <c:v>8.1749695665999997</c:v>
                </c:pt>
                <c:pt idx="6">
                  <c:v>8.8987151205999986</c:v>
                </c:pt>
                <c:pt idx="7">
                  <c:v>9.4750741621000003</c:v>
                </c:pt>
                <c:pt idx="8">
                  <c:v>10.364106509400001</c:v>
                </c:pt>
                <c:pt idx="9">
                  <c:v>10.1651622039</c:v>
                </c:pt>
                <c:pt idx="10">
                  <c:v>10.4165484923</c:v>
                </c:pt>
                <c:pt idx="11">
                  <c:v>10.4939492908</c:v>
                </c:pt>
                <c:pt idx="12">
                  <c:v>10.617240701</c:v>
                </c:pt>
                <c:pt idx="13">
                  <c:v>10.798446875600002</c:v>
                </c:pt>
                <c:pt idx="14">
                  <c:v>11.0508472201</c:v>
                </c:pt>
                <c:pt idx="15">
                  <c:v>11.4406864963</c:v>
                </c:pt>
                <c:pt idx="16">
                  <c:v>11.9563865358</c:v>
                </c:pt>
                <c:pt idx="17">
                  <c:v>12.232325243500002</c:v>
                </c:pt>
                <c:pt idx="18">
                  <c:v>12.2920377046</c:v>
                </c:pt>
                <c:pt idx="19">
                  <c:v>12.357717592800002</c:v>
                </c:pt>
                <c:pt idx="20">
                  <c:v>12.747938248400001</c:v>
                </c:pt>
                <c:pt idx="21">
                  <c:v>13.299239744099999</c:v>
                </c:pt>
                <c:pt idx="22">
                  <c:v>13.681886458099999</c:v>
                </c:pt>
                <c:pt idx="23">
                  <c:v>13.9057287511</c:v>
                </c:pt>
                <c:pt idx="24">
                  <c:v>14.020056088299999</c:v>
                </c:pt>
                <c:pt idx="25">
                  <c:v>14.107321132000003</c:v>
                </c:pt>
                <c:pt idx="26">
                  <c:v>14.183283277099999</c:v>
                </c:pt>
                <c:pt idx="27">
                  <c:v>14.278552155999998</c:v>
                </c:pt>
                <c:pt idx="28">
                  <c:v>14.621436798600001</c:v>
                </c:pt>
                <c:pt idx="29">
                  <c:v>15.1773681588</c:v>
                </c:pt>
                <c:pt idx="30">
                  <c:v>15.349691174099998</c:v>
                </c:pt>
                <c:pt idx="31">
                  <c:v>15.2277751313</c:v>
                </c:pt>
                <c:pt idx="32">
                  <c:v>15.153299952000001</c:v>
                </c:pt>
                <c:pt idx="33">
                  <c:v>15.087264794500001</c:v>
                </c:pt>
                <c:pt idx="34">
                  <c:v>15.0328896549</c:v>
                </c:pt>
                <c:pt idx="35">
                  <c:v>14.966414502099999</c:v>
                </c:pt>
                <c:pt idx="36">
                  <c:v>14.8759009544</c:v>
                </c:pt>
                <c:pt idx="37">
                  <c:v>14.768127321900002</c:v>
                </c:pt>
                <c:pt idx="38">
                  <c:v>14.657797995900001</c:v>
                </c:pt>
                <c:pt idx="39">
                  <c:v>14.536011341299998</c:v>
                </c:pt>
                <c:pt idx="40">
                  <c:v>14.387701635700001</c:v>
                </c:pt>
              </c:numCache>
            </c:numRef>
          </c:val>
        </c:ser>
        <c:ser>
          <c:idx val="6"/>
          <c:order val="5"/>
          <c:tx>
            <c:strRef>
              <c:f>'Figures 6 7 données'!$R$4</c:f>
              <c:strCache>
                <c:ptCount val="1"/>
                <c:pt idx="0">
                  <c:v>Schistes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'Figures 6 7 données'!$R$5:$R$45</c:f>
              <c:numCache>
                <c:formatCode>0.00</c:formatCode>
                <c:ptCount val="41"/>
                <c:pt idx="0">
                  <c:v>0.1730759265633135</c:v>
                </c:pt>
                <c:pt idx="1">
                  <c:v>0.39975566360858178</c:v>
                </c:pt>
                <c:pt idx="2">
                  <c:v>0.46414957256339412</c:v>
                </c:pt>
                <c:pt idx="3">
                  <c:v>0.60918424660736126</c:v>
                </c:pt>
                <c:pt idx="4">
                  <c:v>0.58308005398574303</c:v>
                </c:pt>
                <c:pt idx="5">
                  <c:v>0.49500045382777097</c:v>
                </c:pt>
                <c:pt idx="6">
                  <c:v>0.52641446509955803</c:v>
                </c:pt>
                <c:pt idx="7">
                  <c:v>0.49931392446336281</c:v>
                </c:pt>
                <c:pt idx="8">
                  <c:v>0.52438620510068479</c:v>
                </c:pt>
                <c:pt idx="9">
                  <c:v>0.49964270952752954</c:v>
                </c:pt>
                <c:pt idx="10">
                  <c:v>0.50716569526603295</c:v>
                </c:pt>
                <c:pt idx="11">
                  <c:v>0.51432361223727041</c:v>
                </c:pt>
                <c:pt idx="12">
                  <c:v>0.5205565960277313</c:v>
                </c:pt>
                <c:pt idx="13">
                  <c:v>0.52775201062633226</c:v>
                </c:pt>
                <c:pt idx="14">
                  <c:v>0.53950439731135025</c:v>
                </c:pt>
                <c:pt idx="15">
                  <c:v>0.56000087413901556</c:v>
                </c:pt>
                <c:pt idx="16">
                  <c:v>0.58771994873921296</c:v>
                </c:pt>
                <c:pt idx="17">
                  <c:v>0.59944654795450503</c:v>
                </c:pt>
                <c:pt idx="18">
                  <c:v>0.59594402195965179</c:v>
                </c:pt>
                <c:pt idx="19">
                  <c:v>0.59620965480725618</c:v>
                </c:pt>
                <c:pt idx="20">
                  <c:v>0.61681045104478405</c:v>
                </c:pt>
                <c:pt idx="21">
                  <c:v>0.65100038108422009</c:v>
                </c:pt>
                <c:pt idx="22">
                  <c:v>0.67325876864748424</c:v>
                </c:pt>
                <c:pt idx="23">
                  <c:v>0.68592510887737146</c:v>
                </c:pt>
                <c:pt idx="24">
                  <c:v>0.69121472331349165</c:v>
                </c:pt>
                <c:pt idx="25">
                  <c:v>0.6957592064791005</c:v>
                </c:pt>
                <c:pt idx="26">
                  <c:v>0.69998622080314576</c:v>
                </c:pt>
                <c:pt idx="27">
                  <c:v>0.70520964402733632</c:v>
                </c:pt>
                <c:pt idx="28">
                  <c:v>0.72462282633702824</c:v>
                </c:pt>
                <c:pt idx="29">
                  <c:v>0.75949394376129498</c:v>
                </c:pt>
                <c:pt idx="30">
                  <c:v>0.77128717516681466</c:v>
                </c:pt>
                <c:pt idx="31">
                  <c:v>0.76043852789396893</c:v>
                </c:pt>
                <c:pt idx="32">
                  <c:v>0.75399154083139697</c:v>
                </c:pt>
                <c:pt idx="33">
                  <c:v>0.74863106798562673</c:v>
                </c:pt>
                <c:pt idx="34">
                  <c:v>0.74463443421405018</c:v>
                </c:pt>
                <c:pt idx="35">
                  <c:v>0.74036501920297226</c:v>
                </c:pt>
                <c:pt idx="36">
                  <c:v>0.73508779277003833</c:v>
                </c:pt>
                <c:pt idx="37">
                  <c:v>0.72918897902204605</c:v>
                </c:pt>
                <c:pt idx="38">
                  <c:v>0.72349021146824843</c:v>
                </c:pt>
                <c:pt idx="39">
                  <c:v>0.71719196741089863</c:v>
                </c:pt>
                <c:pt idx="40">
                  <c:v>0.70948334003435476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6662496"/>
        <c:axId val="-316670112"/>
      </c:areaChart>
      <c:lineChart>
        <c:grouping val="standard"/>
        <c:varyColors val="0"/>
        <c:ser>
          <c:idx val="1"/>
          <c:order val="0"/>
          <c:tx>
            <c:strRef>
              <c:f>'Figures 6 7 données'!$C$4</c:f>
              <c:strCache>
                <c:ptCount val="1"/>
                <c:pt idx="0">
                  <c:v>Production totale  - Scénario Référence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données'!$E$5:$E$45</c:f>
              <c:numCache>
                <c:formatCode>0.00</c:formatCode>
                <c:ptCount val="41"/>
                <c:pt idx="0">
                  <c:v>14.584165984863313</c:v>
                </c:pt>
                <c:pt idx="1">
                  <c:v>14.583060632408582</c:v>
                </c:pt>
                <c:pt idx="2">
                  <c:v>13.914159239063395</c:v>
                </c:pt>
                <c:pt idx="3">
                  <c:v>14.067348132807361</c:v>
                </c:pt>
                <c:pt idx="4">
                  <c:v>14.785814649385745</c:v>
                </c:pt>
                <c:pt idx="5">
                  <c:v>15.175934976227772</c:v>
                </c:pt>
                <c:pt idx="6">
                  <c:v>15.311978685199556</c:v>
                </c:pt>
                <c:pt idx="7">
                  <c:v>15.527979718263364</c:v>
                </c:pt>
                <c:pt idx="8">
                  <c:v>16.160598095400683</c:v>
                </c:pt>
                <c:pt idx="9">
                  <c:v>15.726511805127531</c:v>
                </c:pt>
                <c:pt idx="10">
                  <c:v>15.724655301566033</c:v>
                </c:pt>
                <c:pt idx="11">
                  <c:v>15.607169273737268</c:v>
                </c:pt>
                <c:pt idx="12">
                  <c:v>15.570274001671157</c:v>
                </c:pt>
                <c:pt idx="13">
                  <c:v>15.634705233755067</c:v>
                </c:pt>
                <c:pt idx="14">
                  <c:v>15.796892716159622</c:v>
                </c:pt>
                <c:pt idx="15">
                  <c:v>16.127216824979012</c:v>
                </c:pt>
                <c:pt idx="16">
                  <c:v>16.626159371124693</c:v>
                </c:pt>
                <c:pt idx="17">
                  <c:v>16.897553518280727</c:v>
                </c:pt>
                <c:pt idx="18">
                  <c:v>16.959006453709865</c:v>
                </c:pt>
                <c:pt idx="19">
                  <c:v>17.031454877377655</c:v>
                </c:pt>
                <c:pt idx="20">
                  <c:v>17.461371393965578</c:v>
                </c:pt>
                <c:pt idx="21">
                  <c:v>18.090158604817191</c:v>
                </c:pt>
                <c:pt idx="22">
                  <c:v>18.580833333070341</c:v>
                </c:pt>
                <c:pt idx="23">
                  <c:v>18.932975040714719</c:v>
                </c:pt>
                <c:pt idx="24">
                  <c:v>19.152423025628181</c:v>
                </c:pt>
                <c:pt idx="25">
                  <c:v>19.364195941521078</c:v>
                </c:pt>
                <c:pt idx="26">
                  <c:v>19.593581859207688</c:v>
                </c:pt>
                <c:pt idx="27">
                  <c:v>19.829361718426451</c:v>
                </c:pt>
                <c:pt idx="28">
                  <c:v>20.324164143940429</c:v>
                </c:pt>
                <c:pt idx="29">
                  <c:v>21.07548564561089</c:v>
                </c:pt>
                <c:pt idx="30">
                  <c:v>21.676434706061844</c:v>
                </c:pt>
                <c:pt idx="31">
                  <c:v>21.914317123627708</c:v>
                </c:pt>
                <c:pt idx="32">
                  <c:v>21.982415111930234</c:v>
                </c:pt>
                <c:pt idx="33">
                  <c:v>22.446317824758282</c:v>
                </c:pt>
                <c:pt idx="34">
                  <c:v>23.204118293322175</c:v>
                </c:pt>
                <c:pt idx="35">
                  <c:v>23.485510701504264</c:v>
                </c:pt>
                <c:pt idx="36">
                  <c:v>23.408529856995358</c:v>
                </c:pt>
                <c:pt idx="37">
                  <c:v>23.373062595523518</c:v>
                </c:pt>
                <c:pt idx="38">
                  <c:v>23.360065696584744</c:v>
                </c:pt>
                <c:pt idx="39">
                  <c:v>23.300052706998926</c:v>
                </c:pt>
                <c:pt idx="40">
                  <c:v>23.213846590980967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16662496"/>
        <c:axId val="-316670112"/>
      </c:lineChart>
      <c:catAx>
        <c:axId val="-3166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70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31667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Gpi</a:t>
                </a:r>
                <a:r>
                  <a:rPr lang="en-US" sz="1800" b="0" i="0" baseline="30000">
                    <a:effectLst/>
                  </a:rPr>
                  <a:t>3</a:t>
                </a:r>
                <a:r>
                  <a:rPr lang="en-US" sz="1800" b="0" i="0" baseline="0">
                    <a:effectLst/>
                  </a:rPr>
                  <a:t>/j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1.0209938868720963E-2"/>
              <c:y val="0.37168551693790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66624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0648870980894232"/>
          <c:y val="0.85971063231931999"/>
          <c:w val="0.87186071968086265"/>
          <c:h val="0.12817874140077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29388</xdr:colOff>
      <xdr:row>26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7344588" cy="467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7946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ST%20Deliv/d%20Drilling/Appendices/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r-rec.gc.ca/fr/donnees-analyse/avenir-energetique-canada/" TargetMode="External"/><Relationship Id="rId1" Type="http://schemas.openxmlformats.org/officeDocument/2006/relationships/hyperlink" Target="mailto:energyfutures@cer-rec.gc.c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/>
  </sheetViews>
  <sheetFormatPr defaultRowHeight="15" x14ac:dyDescent="0.25"/>
  <cols>
    <col min="1" max="1" width="32.7109375" style="55" customWidth="1"/>
    <col min="2" max="2" width="40.7109375" style="55" customWidth="1"/>
    <col min="3" max="16384" width="9.140625" style="55"/>
  </cols>
  <sheetData>
    <row r="1" spans="1:2" ht="26.25" x14ac:dyDescent="0.25">
      <c r="A1" s="54" t="s">
        <v>24</v>
      </c>
    </row>
    <row r="2" spans="1:2" ht="23.25" x14ac:dyDescent="0.25">
      <c r="A2" s="56" t="s">
        <v>14</v>
      </c>
    </row>
    <row r="3" spans="1:2" ht="21" x14ac:dyDescent="0.25">
      <c r="A3" s="57" t="s">
        <v>15</v>
      </c>
    </row>
    <row r="4" spans="1:2" ht="15" customHeight="1" x14ac:dyDescent="0.25"/>
    <row r="5" spans="1:2" ht="15" customHeight="1" x14ac:dyDescent="0.25">
      <c r="A5" s="58" t="s">
        <v>19</v>
      </c>
      <c r="B5" s="55" t="s">
        <v>25</v>
      </c>
    </row>
    <row r="6" spans="1:2" ht="15" customHeight="1" x14ac:dyDescent="0.25">
      <c r="A6" s="55" t="s">
        <v>7</v>
      </c>
      <c r="B6" s="55" t="s">
        <v>26</v>
      </c>
    </row>
    <row r="7" spans="1:2" ht="15" customHeight="1" x14ac:dyDescent="0.25">
      <c r="A7" s="58" t="s">
        <v>8</v>
      </c>
      <c r="B7" s="55" t="s">
        <v>27</v>
      </c>
    </row>
    <row r="8" spans="1:2" ht="15" customHeight="1" x14ac:dyDescent="0.25">
      <c r="A8" s="58" t="s">
        <v>75</v>
      </c>
      <c r="B8" s="55" t="s">
        <v>28</v>
      </c>
    </row>
    <row r="9" spans="1:2" ht="15" customHeight="1" x14ac:dyDescent="0.25">
      <c r="A9" s="58" t="s">
        <v>20</v>
      </c>
      <c r="B9" t="s">
        <v>29</v>
      </c>
    </row>
    <row r="10" spans="1:2" ht="15" customHeight="1" x14ac:dyDescent="0.25">
      <c r="A10" s="55" t="s">
        <v>9</v>
      </c>
      <c r="B10" t="s">
        <v>29</v>
      </c>
    </row>
    <row r="11" spans="1:2" ht="15" customHeight="1" x14ac:dyDescent="0.25">
      <c r="A11" s="58" t="s">
        <v>21</v>
      </c>
      <c r="B11" t="s">
        <v>30</v>
      </c>
    </row>
    <row r="12" spans="1:2" ht="15" customHeight="1" x14ac:dyDescent="0.25">
      <c r="A12" s="55" t="s">
        <v>12</v>
      </c>
      <c r="B12" t="s">
        <v>30</v>
      </c>
    </row>
    <row r="13" spans="1:2" ht="15" customHeight="1" x14ac:dyDescent="0.25">
      <c r="A13" s="58" t="s">
        <v>22</v>
      </c>
      <c r="B13" t="s">
        <v>31</v>
      </c>
    </row>
    <row r="14" spans="1:2" ht="15" customHeight="1" x14ac:dyDescent="0.25">
      <c r="A14" s="55" t="s">
        <v>13</v>
      </c>
      <c r="B14" t="s">
        <v>31</v>
      </c>
    </row>
    <row r="15" spans="1:2" ht="15" customHeight="1" x14ac:dyDescent="0.25">
      <c r="A15" s="58" t="s">
        <v>23</v>
      </c>
      <c r="B15" t="s">
        <v>33</v>
      </c>
    </row>
    <row r="16" spans="1:2" ht="15" customHeight="1" x14ac:dyDescent="0.25">
      <c r="A16" s="55" t="s">
        <v>10</v>
      </c>
      <c r="B16" t="s">
        <v>32</v>
      </c>
    </row>
    <row r="17" spans="1:6" ht="15" customHeight="1" x14ac:dyDescent="0.25">
      <c r="A17" s="55" t="s">
        <v>11</v>
      </c>
      <c r="B17" t="s">
        <v>34</v>
      </c>
    </row>
    <row r="18" spans="1:6" x14ac:dyDescent="0.25">
      <c r="A18" s="59"/>
    </row>
    <row r="19" spans="1:6" x14ac:dyDescent="0.25">
      <c r="A19" s="59"/>
    </row>
    <row r="20" spans="1:6" x14ac:dyDescent="0.25">
      <c r="A20" s="55" t="s">
        <v>16</v>
      </c>
      <c r="B20" s="60"/>
      <c r="C20" s="60"/>
      <c r="D20" s="58" t="s">
        <v>6</v>
      </c>
      <c r="E20" s="61"/>
      <c r="F20" s="59"/>
    </row>
    <row r="21" spans="1:6" x14ac:dyDescent="0.25">
      <c r="A21" s="55" t="s">
        <v>17</v>
      </c>
      <c r="B21" s="60"/>
      <c r="C21" s="60"/>
      <c r="D21" s="58" t="s">
        <v>18</v>
      </c>
      <c r="E21" s="61"/>
      <c r="F21" s="59"/>
    </row>
  </sheetData>
  <hyperlinks>
    <hyperlink ref="A5" location="'Figure 1 données'!A1" display="Figure 1 données"/>
    <hyperlink ref="A15" location="'Figures 6 7 données'!A1" display="Figures 6 7 données"/>
    <hyperlink ref="A8" location="'Tableau 1'!A1" display="Tableau 1"/>
    <hyperlink ref="A11" location="'Figure 4 données'!A1" display="Figure 4 données"/>
    <hyperlink ref="A9" location="'Figure 3 données'!A1" display="Figure 3 données"/>
    <hyperlink ref="A13" location="'Figure 5 données'!A1" display="Figure 5 données"/>
    <hyperlink ref="A7" location="'Figure 2'!A1" display="Figure 2"/>
    <hyperlink ref="D20" r:id="rId1"/>
    <hyperlink ref="D21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 x14ac:dyDescent="0.25"/>
  <cols>
    <col min="1" max="1" width="40.85546875" style="4" customWidth="1"/>
    <col min="2" max="2" width="9.28515625" style="62" bestFit="1" customWidth="1"/>
    <col min="3" max="4" width="7.5703125" style="63" bestFit="1" customWidth="1"/>
    <col min="5" max="16384" width="9.140625" style="4"/>
  </cols>
  <sheetData>
    <row r="1" spans="1:4" x14ac:dyDescent="0.25">
      <c r="A1" s="3" t="s">
        <v>25</v>
      </c>
    </row>
    <row r="3" spans="1:4" x14ac:dyDescent="0.25">
      <c r="B3" s="62" t="s">
        <v>0</v>
      </c>
      <c r="C3" s="63">
        <v>2019</v>
      </c>
      <c r="D3" s="63">
        <v>2020</v>
      </c>
    </row>
    <row r="4" spans="1:4" x14ac:dyDescent="0.25">
      <c r="A4" s="4" t="s">
        <v>36</v>
      </c>
      <c r="B4" s="52">
        <f t="shared" ref="B4:B11" si="0">IFERROR(D4/C4-1,"-")</f>
        <v>-9.332852694780891E-2</v>
      </c>
      <c r="C4" s="63">
        <v>1492.4590000000001</v>
      </c>
      <c r="D4" s="63">
        <v>1353.17</v>
      </c>
    </row>
    <row r="5" spans="1:4" x14ac:dyDescent="0.25">
      <c r="A5" s="4" t="s">
        <v>1</v>
      </c>
      <c r="B5" s="52">
        <f t="shared" si="0"/>
        <v>-7.0429821121609226E-2</v>
      </c>
      <c r="C5" s="63">
        <v>810.94200000000001</v>
      </c>
      <c r="D5" s="63">
        <v>753.82749999999999</v>
      </c>
    </row>
    <row r="6" spans="1:4" x14ac:dyDescent="0.25">
      <c r="A6" s="4" t="s">
        <v>37</v>
      </c>
      <c r="B6" s="52">
        <f t="shared" si="0"/>
        <v>-0.45924869791428347</v>
      </c>
      <c r="C6" s="63">
        <v>327.8202</v>
      </c>
      <c r="D6" s="63">
        <v>177.26920000000001</v>
      </c>
    </row>
    <row r="7" spans="1:4" x14ac:dyDescent="0.25">
      <c r="A7" s="4" t="s">
        <v>38</v>
      </c>
      <c r="B7" s="52">
        <f t="shared" si="0"/>
        <v>9.4626410555090468E-2</v>
      </c>
      <c r="C7" s="63">
        <v>628.1481</v>
      </c>
      <c r="D7" s="63">
        <v>687.58749999999998</v>
      </c>
    </row>
    <row r="8" spans="1:4" x14ac:dyDescent="0.25">
      <c r="A8" s="4" t="s">
        <v>39</v>
      </c>
      <c r="B8" s="52">
        <f t="shared" si="0"/>
        <v>-0.185994168888028</v>
      </c>
      <c r="C8" s="63">
        <v>487.35129999999998</v>
      </c>
      <c r="D8" s="63">
        <v>396.70679999999999</v>
      </c>
    </row>
    <row r="9" spans="1:4" x14ac:dyDescent="0.25">
      <c r="A9" s="4" t="s">
        <v>40</v>
      </c>
      <c r="B9" s="52">
        <f t="shared" si="0"/>
        <v>-8.613013013383497E-2</v>
      </c>
      <c r="C9" s="63">
        <v>864.60220000000004</v>
      </c>
      <c r="D9" s="63">
        <v>790.13390000000004</v>
      </c>
    </row>
    <row r="10" spans="1:4" x14ac:dyDescent="0.25">
      <c r="A10" s="4" t="s">
        <v>41</v>
      </c>
      <c r="B10" s="52">
        <f t="shared" si="0"/>
        <v>-0.12212905251548967</v>
      </c>
      <c r="C10" s="63">
        <f>SUM(C8:C9)</f>
        <v>1351.9535000000001</v>
      </c>
      <c r="D10" s="63">
        <f>SUM(D8:D9)</f>
        <v>1186.8407</v>
      </c>
    </row>
    <row r="11" spans="1:4" x14ac:dyDescent="0.25">
      <c r="A11" s="4" t="s">
        <v>42</v>
      </c>
      <c r="B11" s="52">
        <f t="shared" si="0"/>
        <v>-4.2187818586980952E-2</v>
      </c>
      <c r="C11" s="63">
        <v>4482.1943000000001</v>
      </c>
      <c r="D11" s="63">
        <v>4293.1003000000001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3" t="s">
        <v>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RowHeight="15" x14ac:dyDescent="0.25"/>
  <cols>
    <col min="1" max="1" width="9.140625" style="5" customWidth="1"/>
    <col min="2" max="2" width="68" style="5" bestFit="1" customWidth="1"/>
    <col min="3" max="11" width="9.7109375" style="7" customWidth="1"/>
    <col min="12" max="16384" width="9.140625" style="5"/>
  </cols>
  <sheetData>
    <row r="1" spans="1:11" x14ac:dyDescent="0.25">
      <c r="A1" s="64" t="s">
        <v>28</v>
      </c>
    </row>
    <row r="2" spans="1:11" ht="15.75" thickBot="1" x14ac:dyDescent="0.3"/>
    <row r="3" spans="1:11" ht="21" x14ac:dyDescent="0.35">
      <c r="B3" s="9"/>
      <c r="C3" s="30">
        <v>2010</v>
      </c>
      <c r="D3" s="30">
        <v>2015</v>
      </c>
      <c r="E3" s="30">
        <v>2020</v>
      </c>
      <c r="F3" s="30">
        <v>2025</v>
      </c>
      <c r="G3" s="40">
        <v>2030</v>
      </c>
      <c r="H3" s="22">
        <v>2035</v>
      </c>
      <c r="I3" s="22">
        <v>2040</v>
      </c>
      <c r="J3" s="22">
        <v>2045</v>
      </c>
      <c r="K3" s="14">
        <v>2050</v>
      </c>
    </row>
    <row r="4" spans="1:11" ht="18.75" x14ac:dyDescent="0.3">
      <c r="B4" s="10" t="s">
        <v>43</v>
      </c>
      <c r="C4" s="31"/>
      <c r="D4" s="31"/>
      <c r="E4" s="31"/>
      <c r="F4" s="31"/>
      <c r="G4" s="41"/>
      <c r="H4" s="23"/>
      <c r="I4" s="23"/>
      <c r="J4" s="23"/>
      <c r="K4" s="15"/>
    </row>
    <row r="5" spans="1:11" ht="18.75" x14ac:dyDescent="0.3">
      <c r="B5" s="11" t="s">
        <v>44</v>
      </c>
      <c r="C5" s="32">
        <v>93.827475684969357</v>
      </c>
      <c r="D5" s="32">
        <v>55.811021392074665</v>
      </c>
      <c r="E5" s="32">
        <v>37</v>
      </c>
      <c r="F5" s="32">
        <v>52.599999999999994</v>
      </c>
      <c r="G5" s="42">
        <v>55</v>
      </c>
      <c r="H5" s="24">
        <v>55</v>
      </c>
      <c r="I5" s="24">
        <v>54.166666666666671</v>
      </c>
      <c r="J5" s="24">
        <v>52.08333333333335</v>
      </c>
      <c r="K5" s="16">
        <v>50</v>
      </c>
    </row>
    <row r="6" spans="1:11" ht="18.75" x14ac:dyDescent="0.3">
      <c r="B6" s="12" t="s">
        <v>45</v>
      </c>
      <c r="C6" s="33">
        <v>93.827475684969357</v>
      </c>
      <c r="D6" s="33">
        <v>55.811021392074665</v>
      </c>
      <c r="E6" s="33">
        <v>37</v>
      </c>
      <c r="F6" s="33">
        <v>70</v>
      </c>
      <c r="G6" s="43">
        <v>75</v>
      </c>
      <c r="H6" s="25">
        <v>75</v>
      </c>
      <c r="I6" s="25">
        <v>75</v>
      </c>
      <c r="J6" s="25">
        <v>75</v>
      </c>
      <c r="K6" s="17">
        <v>75</v>
      </c>
    </row>
    <row r="7" spans="1:11" ht="18.75" x14ac:dyDescent="0.3">
      <c r="B7" s="10" t="s">
        <v>46</v>
      </c>
      <c r="C7" s="34"/>
      <c r="D7" s="34"/>
      <c r="E7" s="34"/>
      <c r="F7" s="34"/>
      <c r="G7" s="44"/>
      <c r="H7" s="26"/>
      <c r="I7" s="26"/>
      <c r="J7" s="26"/>
      <c r="K7" s="18"/>
    </row>
    <row r="8" spans="1:11" ht="18.75" x14ac:dyDescent="0.3">
      <c r="B8" s="11" t="s">
        <v>44</v>
      </c>
      <c r="C8" s="35">
        <v>5.4461332483255021</v>
      </c>
      <c r="D8" s="35">
        <v>2.8117048754394007</v>
      </c>
      <c r="E8" s="35">
        <v>2.0499999999999998</v>
      </c>
      <c r="F8" s="35">
        <v>2.7406250000000005</v>
      </c>
      <c r="G8" s="45">
        <v>3.35</v>
      </c>
      <c r="H8" s="27">
        <v>3.5500000000000003</v>
      </c>
      <c r="I8" s="27">
        <v>3.75</v>
      </c>
      <c r="J8" s="27">
        <v>3.75</v>
      </c>
      <c r="K8" s="19">
        <v>3.75</v>
      </c>
    </row>
    <row r="9" spans="1:11" ht="18.75" x14ac:dyDescent="0.3">
      <c r="B9" s="12" t="s">
        <v>45</v>
      </c>
      <c r="C9" s="36">
        <v>5.4461332483255021</v>
      </c>
      <c r="D9" s="36">
        <v>2.8117048754394007</v>
      </c>
      <c r="E9" s="36">
        <v>2.0499999999999998</v>
      </c>
      <c r="F9" s="36">
        <v>2.8125000000000004</v>
      </c>
      <c r="G9" s="46">
        <v>3.5000000000000004</v>
      </c>
      <c r="H9" s="28">
        <v>3.7499999999999996</v>
      </c>
      <c r="I9" s="28">
        <v>3.9999999999999991</v>
      </c>
      <c r="J9" s="28">
        <v>4.1250000000000009</v>
      </c>
      <c r="K9" s="20">
        <v>4.25</v>
      </c>
    </row>
    <row r="10" spans="1:11" ht="18.75" x14ac:dyDescent="0.3">
      <c r="B10" s="10" t="s">
        <v>47</v>
      </c>
      <c r="C10" s="34"/>
      <c r="D10" s="34"/>
      <c r="E10" s="34"/>
      <c r="F10" s="34"/>
      <c r="G10" s="44"/>
      <c r="H10" s="26"/>
      <c r="I10" s="26"/>
      <c r="J10" s="26"/>
      <c r="K10" s="18"/>
    </row>
    <row r="11" spans="1:11" ht="18.75" x14ac:dyDescent="0.3">
      <c r="B11" s="11" t="s">
        <v>44</v>
      </c>
      <c r="C11" s="37" t="s">
        <v>4</v>
      </c>
      <c r="D11" s="37" t="s">
        <v>4</v>
      </c>
      <c r="E11" s="32">
        <v>29.703095945219481</v>
      </c>
      <c r="F11" s="32">
        <v>52.385637188556053</v>
      </c>
      <c r="G11" s="42">
        <v>60</v>
      </c>
      <c r="H11" s="24">
        <v>67.5</v>
      </c>
      <c r="I11" s="24">
        <v>75</v>
      </c>
      <c r="J11" s="24">
        <v>100</v>
      </c>
      <c r="K11" s="16">
        <v>125</v>
      </c>
    </row>
    <row r="12" spans="1:11" ht="19.5" thickBot="1" x14ac:dyDescent="0.35">
      <c r="B12" s="13" t="s">
        <v>45</v>
      </c>
      <c r="C12" s="38" t="s">
        <v>4</v>
      </c>
      <c r="D12" s="38" t="s">
        <v>4</v>
      </c>
      <c r="E12" s="39">
        <v>29.703095945219481</v>
      </c>
      <c r="F12" s="39">
        <v>44.772645757781056</v>
      </c>
      <c r="G12" s="47">
        <v>39.822770452289809</v>
      </c>
      <c r="H12" s="29">
        <v>35.701846932160514</v>
      </c>
      <c r="I12" s="29">
        <v>31.979004776299536</v>
      </c>
      <c r="J12" s="29">
        <v>28.527029428941422</v>
      </c>
      <c r="K12" s="21">
        <v>25.288794849862697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zoomScaleNormal="100" workbookViewId="0"/>
  </sheetViews>
  <sheetFormatPr defaultRowHeight="15" x14ac:dyDescent="0.25"/>
  <cols>
    <col min="1" max="1" width="8.5703125" style="4" customWidth="1"/>
    <col min="2" max="2" width="8.42578125" style="63" bestFit="1" customWidth="1"/>
    <col min="3" max="3" width="8" style="63" bestFit="1" customWidth="1"/>
    <col min="4" max="4" width="11" style="63" bestFit="1" customWidth="1"/>
    <col min="5" max="5" width="23.28515625" style="63" bestFit="1" customWidth="1"/>
    <col min="6" max="6" width="15.85546875" style="63" bestFit="1" customWidth="1"/>
    <col min="7" max="7" width="9.5703125" style="63" bestFit="1" customWidth="1"/>
    <col min="8" max="8" width="24.42578125" style="63" bestFit="1" customWidth="1"/>
    <col min="9" max="9" width="56.7109375" style="63" bestFit="1" customWidth="1"/>
    <col min="10" max="10" width="59.85546875" style="63" bestFit="1" customWidth="1"/>
    <col min="11" max="12" width="8.5703125" style="62" customWidth="1"/>
    <col min="13" max="16384" width="9.140625" style="4"/>
  </cols>
  <sheetData>
    <row r="1" spans="1:21" x14ac:dyDescent="0.25">
      <c r="A1" s="1" t="s">
        <v>29</v>
      </c>
    </row>
    <row r="3" spans="1:21" x14ac:dyDescent="0.25">
      <c r="B3" s="63" t="s">
        <v>48</v>
      </c>
      <c r="C3" s="63" t="s">
        <v>49</v>
      </c>
      <c r="D3" s="63" t="s">
        <v>42</v>
      </c>
      <c r="E3" s="63" t="s">
        <v>2</v>
      </c>
      <c r="F3" s="63" t="s">
        <v>50</v>
      </c>
      <c r="G3" s="63" t="s">
        <v>51</v>
      </c>
      <c r="H3" s="63" t="s">
        <v>52</v>
      </c>
      <c r="I3" s="63" t="s">
        <v>53</v>
      </c>
      <c r="J3" s="63" t="s">
        <v>54</v>
      </c>
    </row>
    <row r="4" spans="1:21" x14ac:dyDescent="0.25">
      <c r="A4" s="4">
        <v>2010</v>
      </c>
      <c r="B4" s="63">
        <v>936.41849999999999</v>
      </c>
      <c r="C4" s="63">
        <v>4748.4539999999997</v>
      </c>
      <c r="D4" s="63">
        <v>3866.8056999999999</v>
      </c>
      <c r="E4" s="63">
        <f t="shared" ref="E4:E44" si="0">SUM(F4:H4)</f>
        <v>3062.0618999999997</v>
      </c>
      <c r="F4" s="63">
        <v>1254.5245</v>
      </c>
      <c r="G4" s="63">
        <v>955.09050000000002</v>
      </c>
      <c r="H4" s="63">
        <v>852.44690000000003</v>
      </c>
      <c r="I4" s="63">
        <v>12613.7402</v>
      </c>
      <c r="J4" s="63">
        <v>12613.7402</v>
      </c>
      <c r="O4" s="3"/>
      <c r="U4" s="3"/>
    </row>
    <row r="5" spans="1:21" x14ac:dyDescent="0.25">
      <c r="A5" s="4">
        <v>2011</v>
      </c>
      <c r="B5" s="63">
        <v>907.5053999999999</v>
      </c>
      <c r="C5" s="63">
        <v>4747.8190000000004</v>
      </c>
      <c r="D5" s="63">
        <v>4206.5109000000002</v>
      </c>
      <c r="E5" s="63">
        <f t="shared" si="0"/>
        <v>3231.3792000000003</v>
      </c>
      <c r="F5" s="63">
        <v>1340.9938000000002</v>
      </c>
      <c r="G5" s="63">
        <v>1048.2560000000001</v>
      </c>
      <c r="H5" s="63">
        <v>842.12939999999992</v>
      </c>
      <c r="I5" s="63">
        <v>13093.213</v>
      </c>
      <c r="J5" s="63">
        <v>13093.203000000001</v>
      </c>
    </row>
    <row r="6" spans="1:21" x14ac:dyDescent="0.25">
      <c r="A6" s="4">
        <v>2012</v>
      </c>
      <c r="B6" s="63">
        <v>763.90089999999998</v>
      </c>
      <c r="C6" s="63">
        <v>4841.2771000000002</v>
      </c>
      <c r="D6" s="63">
        <v>4321.1080000000002</v>
      </c>
      <c r="E6" s="63">
        <f t="shared" si="0"/>
        <v>3229.7910000000002</v>
      </c>
      <c r="F6" s="63">
        <v>1354.7366</v>
      </c>
      <c r="G6" s="63">
        <v>1020.433</v>
      </c>
      <c r="H6" s="63">
        <v>854.62139999999999</v>
      </c>
      <c r="I6" s="63">
        <v>13156.080199999999</v>
      </c>
      <c r="J6" s="63">
        <v>13156.0702</v>
      </c>
    </row>
    <row r="7" spans="1:21" x14ac:dyDescent="0.25">
      <c r="A7" s="4">
        <v>2013</v>
      </c>
      <c r="B7" s="63">
        <v>764.7770999999999</v>
      </c>
      <c r="C7" s="63">
        <v>4798.7793000000011</v>
      </c>
      <c r="D7" s="63">
        <v>4494.4728999999998</v>
      </c>
      <c r="E7" s="63">
        <f t="shared" si="0"/>
        <v>3417.8676999999998</v>
      </c>
      <c r="F7" s="63">
        <v>1394.5663</v>
      </c>
      <c r="G7" s="63">
        <v>1117.604</v>
      </c>
      <c r="H7" s="63">
        <v>905.6973999999999</v>
      </c>
      <c r="I7" s="63">
        <v>13475.8925</v>
      </c>
      <c r="J7" s="63">
        <v>13475.8825</v>
      </c>
    </row>
    <row r="8" spans="1:21" x14ac:dyDescent="0.25">
      <c r="A8" s="4">
        <v>2014</v>
      </c>
      <c r="B8" s="63">
        <v>725.38930000000005</v>
      </c>
      <c r="C8" s="63">
        <v>4712.5021999999999</v>
      </c>
      <c r="D8" s="63">
        <v>4579.9377000000004</v>
      </c>
      <c r="E8" s="63">
        <f t="shared" si="0"/>
        <v>3484.3635999999997</v>
      </c>
      <c r="F8" s="63">
        <v>1363.0627999999999</v>
      </c>
      <c r="G8" s="63">
        <v>1189.942</v>
      </c>
      <c r="H8" s="63">
        <v>931.35879999999997</v>
      </c>
      <c r="I8" s="63">
        <v>13502.187400000001</v>
      </c>
      <c r="J8" s="63">
        <v>13502.0874</v>
      </c>
    </row>
    <row r="9" spans="1:21" x14ac:dyDescent="0.25">
      <c r="A9" s="4">
        <v>2015</v>
      </c>
      <c r="B9" s="63">
        <v>732.14510000000007</v>
      </c>
      <c r="C9" s="63">
        <v>4726.8878999999997</v>
      </c>
      <c r="D9" s="63">
        <v>4677.2172</v>
      </c>
      <c r="E9" s="63">
        <f t="shared" si="0"/>
        <v>3458.8643999999999</v>
      </c>
      <c r="F9" s="63">
        <v>1360.7092</v>
      </c>
      <c r="G9" s="63">
        <v>1063.559</v>
      </c>
      <c r="H9" s="63">
        <v>1034.5962</v>
      </c>
      <c r="I9" s="63">
        <v>13595.1111</v>
      </c>
      <c r="J9" s="63">
        <v>13595.0311</v>
      </c>
    </row>
    <row r="10" spans="1:21" x14ac:dyDescent="0.25">
      <c r="A10" s="4">
        <v>2016</v>
      </c>
      <c r="B10" s="63">
        <v>803.6037</v>
      </c>
      <c r="C10" s="63">
        <v>4745.8525</v>
      </c>
      <c r="D10" s="63">
        <v>4534.2817999999997</v>
      </c>
      <c r="E10" s="63">
        <f t="shared" si="0"/>
        <v>3280.5243</v>
      </c>
      <c r="F10" s="63">
        <v>1373.5612000000001</v>
      </c>
      <c r="G10" s="63">
        <v>1059.5899999999999</v>
      </c>
      <c r="H10" s="63">
        <v>847.37310000000002</v>
      </c>
      <c r="I10" s="63">
        <v>13364.268099999999</v>
      </c>
      <c r="J10" s="63">
        <v>13361.6481</v>
      </c>
    </row>
    <row r="11" spans="1:21" x14ac:dyDescent="0.25">
      <c r="A11" s="4">
        <v>2017</v>
      </c>
      <c r="B11" s="63">
        <v>780.72140000000002</v>
      </c>
      <c r="C11" s="63">
        <v>4769.0222000000012</v>
      </c>
      <c r="D11" s="63">
        <v>4642.6836999999996</v>
      </c>
      <c r="E11" s="63">
        <f t="shared" si="0"/>
        <v>3325.2864</v>
      </c>
      <c r="F11" s="63">
        <v>1405.6580000000001</v>
      </c>
      <c r="G11" s="63">
        <v>1058.2349999999999</v>
      </c>
      <c r="H11" s="63">
        <v>861.39340000000004</v>
      </c>
      <c r="I11" s="63">
        <v>13517.709500000001</v>
      </c>
      <c r="J11" s="63">
        <v>13510.029500000001</v>
      </c>
    </row>
    <row r="12" spans="1:21" x14ac:dyDescent="0.25">
      <c r="A12" s="4">
        <v>2018</v>
      </c>
      <c r="B12" s="63">
        <v>659.96120000000008</v>
      </c>
      <c r="C12" s="63">
        <v>4983.2240000000002</v>
      </c>
      <c r="D12" s="63">
        <v>5015.4850000000006</v>
      </c>
      <c r="E12" s="63">
        <f t="shared" si="0"/>
        <v>3305.2969999999996</v>
      </c>
      <c r="F12" s="63">
        <v>1375.1476</v>
      </c>
      <c r="G12" s="63">
        <v>1052.306</v>
      </c>
      <c r="H12" s="63">
        <v>877.84339999999997</v>
      </c>
      <c r="I12" s="63">
        <v>13963.967500000001</v>
      </c>
      <c r="J12" s="63">
        <v>13963.5875</v>
      </c>
    </row>
    <row r="13" spans="1:21" x14ac:dyDescent="0.25">
      <c r="A13" s="4">
        <v>2019</v>
      </c>
      <c r="B13" s="63">
        <v>747.55970000000002</v>
      </c>
      <c r="C13" s="63">
        <v>4962.424</v>
      </c>
      <c r="D13" s="63">
        <v>5151.8701999999994</v>
      </c>
      <c r="E13" s="63">
        <f t="shared" si="0"/>
        <v>3319.9901999999997</v>
      </c>
      <c r="F13" s="63">
        <v>1386.9775999999999</v>
      </c>
      <c r="G13" s="63">
        <v>1052.306</v>
      </c>
      <c r="H13" s="63">
        <v>880.70660000000009</v>
      </c>
      <c r="I13" s="63">
        <v>14181.844200000001</v>
      </c>
      <c r="J13" s="63">
        <v>14204.225</v>
      </c>
    </row>
    <row r="14" spans="1:21" x14ac:dyDescent="0.25">
      <c r="A14" s="4">
        <v>2020</v>
      </c>
      <c r="B14" s="63">
        <v>558.96860000000004</v>
      </c>
      <c r="C14" s="63">
        <v>4483.4667000000009</v>
      </c>
      <c r="D14" s="63">
        <v>4954.7093999999997</v>
      </c>
      <c r="E14" s="63">
        <f t="shared" si="0"/>
        <v>3234.5888</v>
      </c>
      <c r="F14" s="63">
        <v>1387.0806</v>
      </c>
      <c r="G14" s="63">
        <v>988.66</v>
      </c>
      <c r="H14" s="63">
        <v>858.84819999999991</v>
      </c>
      <c r="I14" s="63">
        <v>13231.7336</v>
      </c>
      <c r="J14" s="63">
        <v>13276.1168</v>
      </c>
    </row>
    <row r="15" spans="1:21" x14ac:dyDescent="0.25">
      <c r="A15" s="4">
        <v>2021</v>
      </c>
      <c r="B15" s="63">
        <v>600.77790000000005</v>
      </c>
      <c r="C15" s="63">
        <v>4767.5239000000001</v>
      </c>
      <c r="D15" s="63">
        <v>5142.5388000000003</v>
      </c>
      <c r="E15" s="63">
        <f t="shared" si="0"/>
        <v>3305.3287</v>
      </c>
      <c r="F15" s="63">
        <v>1429.0291</v>
      </c>
      <c r="G15" s="63">
        <v>1003.571</v>
      </c>
      <c r="H15" s="63">
        <v>872.72860000000014</v>
      </c>
      <c r="I15" s="63">
        <v>13816.1746</v>
      </c>
      <c r="J15" s="63">
        <v>13948.958699999999</v>
      </c>
    </row>
    <row r="16" spans="1:21" x14ac:dyDescent="0.25">
      <c r="A16" s="4">
        <v>2022</v>
      </c>
      <c r="B16" s="63">
        <v>447.54420000000005</v>
      </c>
      <c r="C16" s="63">
        <v>4868.2290999999996</v>
      </c>
      <c r="D16" s="63">
        <v>5228.5936999999994</v>
      </c>
      <c r="E16" s="63">
        <f t="shared" si="0"/>
        <v>3218.4840999999997</v>
      </c>
      <c r="F16" s="63">
        <v>1468.4331</v>
      </c>
      <c r="G16" s="63">
        <v>844.33479999999997</v>
      </c>
      <c r="H16" s="63">
        <v>905.71619999999996</v>
      </c>
      <c r="I16" s="63">
        <v>13762.853700000001</v>
      </c>
      <c r="J16" s="63">
        <v>13954.412699999999</v>
      </c>
    </row>
    <row r="17" spans="1:10" x14ac:dyDescent="0.25">
      <c r="A17" s="4">
        <v>2023</v>
      </c>
      <c r="B17" s="63">
        <v>299.17259999999999</v>
      </c>
      <c r="C17" s="63">
        <v>4842.0767000000005</v>
      </c>
      <c r="D17" s="63">
        <v>5334.34</v>
      </c>
      <c r="E17" s="63">
        <f t="shared" si="0"/>
        <v>3180.4184</v>
      </c>
      <c r="F17" s="63">
        <v>1467.5461</v>
      </c>
      <c r="G17" s="63">
        <v>795.94849999999997</v>
      </c>
      <c r="H17" s="63">
        <v>916.92380000000003</v>
      </c>
      <c r="I17" s="63">
        <v>13656.012000000001</v>
      </c>
      <c r="J17" s="63">
        <v>13928.3866</v>
      </c>
    </row>
    <row r="18" spans="1:10" x14ac:dyDescent="0.25">
      <c r="A18" s="4">
        <v>2024</v>
      </c>
      <c r="B18" s="63">
        <v>295.00479999999999</v>
      </c>
      <c r="C18" s="63">
        <v>4799.9505000000008</v>
      </c>
      <c r="D18" s="63">
        <v>5272.4013999999997</v>
      </c>
      <c r="E18" s="63">
        <f t="shared" si="0"/>
        <v>3298.8186000000001</v>
      </c>
      <c r="F18" s="63">
        <v>1467.9901</v>
      </c>
      <c r="G18" s="63">
        <v>900.17</v>
      </c>
      <c r="H18" s="63">
        <v>930.6585</v>
      </c>
      <c r="I18" s="63">
        <v>13666.174800000001</v>
      </c>
      <c r="J18" s="63">
        <v>13995.438899999999</v>
      </c>
    </row>
    <row r="19" spans="1:10" x14ac:dyDescent="0.25">
      <c r="A19" s="4">
        <v>2025</v>
      </c>
      <c r="B19" s="63">
        <v>271.4341</v>
      </c>
      <c r="C19" s="63">
        <v>4746.0853000000006</v>
      </c>
      <c r="D19" s="63">
        <v>5318.8910000000005</v>
      </c>
      <c r="E19" s="63">
        <f t="shared" si="0"/>
        <v>3163.4450999999999</v>
      </c>
      <c r="F19" s="63">
        <v>1486.9250999999999</v>
      </c>
      <c r="G19" s="63">
        <v>723.44619999999998</v>
      </c>
      <c r="H19" s="63">
        <v>953.07380000000001</v>
      </c>
      <c r="I19" s="63">
        <v>13499.858499999998</v>
      </c>
      <c r="J19" s="63">
        <v>13949.967000000001</v>
      </c>
    </row>
    <row r="20" spans="1:10" x14ac:dyDescent="0.25">
      <c r="A20" s="4">
        <v>2026</v>
      </c>
      <c r="B20" s="63">
        <v>260.81990000000002</v>
      </c>
      <c r="C20" s="63">
        <v>4693.8609000000015</v>
      </c>
      <c r="D20" s="63">
        <v>5251.7873</v>
      </c>
      <c r="E20" s="63">
        <f t="shared" si="0"/>
        <v>3257.4486999999999</v>
      </c>
      <c r="F20" s="63">
        <v>1487.1210999999998</v>
      </c>
      <c r="G20" s="63">
        <v>793.82370000000003</v>
      </c>
      <c r="H20" s="63">
        <v>976.50390000000004</v>
      </c>
      <c r="I20" s="63">
        <v>13463.918799999999</v>
      </c>
      <c r="J20" s="63">
        <v>14023.534299999999</v>
      </c>
    </row>
    <row r="21" spans="1:10" x14ac:dyDescent="0.25">
      <c r="A21" s="4">
        <v>2027</v>
      </c>
      <c r="B21" s="63">
        <v>232.9135</v>
      </c>
      <c r="C21" s="63">
        <v>4639.9951999999994</v>
      </c>
      <c r="D21" s="63">
        <v>5203.7326999999996</v>
      </c>
      <c r="E21" s="63">
        <f t="shared" si="0"/>
        <v>3313.66</v>
      </c>
      <c r="F21" s="63">
        <v>1509.7281</v>
      </c>
      <c r="G21" s="63">
        <v>791.74530000000004</v>
      </c>
      <c r="H21" s="63">
        <v>1012.1866</v>
      </c>
      <c r="I21" s="63">
        <v>13390.2989</v>
      </c>
      <c r="J21" s="63">
        <v>14075.318299999999</v>
      </c>
    </row>
    <row r="22" spans="1:10" x14ac:dyDescent="0.25">
      <c r="A22" s="4">
        <v>2028</v>
      </c>
      <c r="B22" s="63">
        <v>177.28270000000001</v>
      </c>
      <c r="C22" s="63">
        <v>4580.2701000000006</v>
      </c>
      <c r="D22" s="63">
        <v>5167.3787999999995</v>
      </c>
      <c r="E22" s="63">
        <f t="shared" si="0"/>
        <v>3432.4515000000001</v>
      </c>
      <c r="F22" s="63">
        <v>1523.8761</v>
      </c>
      <c r="G22" s="63">
        <v>855.62350000000004</v>
      </c>
      <c r="H22" s="63">
        <v>1052.9519</v>
      </c>
      <c r="I22" s="63">
        <v>13357.3796</v>
      </c>
      <c r="J22" s="63">
        <v>14178.0082</v>
      </c>
    </row>
    <row r="23" spans="1:10" x14ac:dyDescent="0.25">
      <c r="A23" s="4">
        <v>2029</v>
      </c>
      <c r="B23" s="63">
        <v>170.69349999999997</v>
      </c>
      <c r="C23" s="63">
        <v>4508.8310999999994</v>
      </c>
      <c r="D23" s="63">
        <v>5135.6311999999998</v>
      </c>
      <c r="E23" s="63">
        <f t="shared" si="0"/>
        <v>3417.3607000000002</v>
      </c>
      <c r="F23" s="63">
        <v>1544.1500999999998</v>
      </c>
      <c r="G23" s="63">
        <v>784.29859999999996</v>
      </c>
      <c r="H23" s="63">
        <v>1088.912</v>
      </c>
      <c r="I23" s="63">
        <v>13232.5206</v>
      </c>
      <c r="J23" s="63">
        <v>14150.326299999999</v>
      </c>
    </row>
    <row r="24" spans="1:10" x14ac:dyDescent="0.25">
      <c r="A24" s="4">
        <v>2030</v>
      </c>
      <c r="B24" s="63">
        <v>162.44300000000001</v>
      </c>
      <c r="C24" s="63">
        <v>4433.7608</v>
      </c>
      <c r="D24" s="63">
        <v>4991.4032999999999</v>
      </c>
      <c r="E24" s="63">
        <f t="shared" si="0"/>
        <v>3557.7210999999998</v>
      </c>
      <c r="F24" s="63">
        <v>1559.2906</v>
      </c>
      <c r="G24" s="63">
        <v>854.83789999999999</v>
      </c>
      <c r="H24" s="63">
        <v>1143.5925999999999</v>
      </c>
      <c r="I24" s="63">
        <v>13145.328800000001</v>
      </c>
      <c r="J24" s="63">
        <v>14207.347600000001</v>
      </c>
    </row>
    <row r="25" spans="1:10" x14ac:dyDescent="0.25">
      <c r="A25" s="4">
        <v>2031</v>
      </c>
      <c r="B25" s="63">
        <v>156.155</v>
      </c>
      <c r="C25" s="63">
        <v>4382.2721000000001</v>
      </c>
      <c r="D25" s="63">
        <v>4978.2457999999997</v>
      </c>
      <c r="E25" s="63">
        <f t="shared" si="0"/>
        <v>3538.9126999999999</v>
      </c>
      <c r="F25" s="63">
        <v>1583.0065999999999</v>
      </c>
      <c r="G25" s="63">
        <v>786.18039999999996</v>
      </c>
      <c r="H25" s="63">
        <v>1169.7257</v>
      </c>
      <c r="I25" s="63">
        <v>13055.590200000001</v>
      </c>
      <c r="J25" s="63">
        <v>14313.040799999999</v>
      </c>
    </row>
    <row r="26" spans="1:10" x14ac:dyDescent="0.25">
      <c r="A26" s="4">
        <v>2032</v>
      </c>
      <c r="B26" s="63">
        <v>129.749</v>
      </c>
      <c r="C26" s="63">
        <v>4321.0176000000001</v>
      </c>
      <c r="D26" s="63">
        <v>4894.1529</v>
      </c>
      <c r="E26" s="63">
        <f t="shared" si="0"/>
        <v>3645.2304999999997</v>
      </c>
      <c r="F26" s="63">
        <v>1585.7415999999998</v>
      </c>
      <c r="G26" s="63">
        <v>856.70100000000002</v>
      </c>
      <c r="H26" s="63">
        <v>1202.7879</v>
      </c>
      <c r="I26" s="63">
        <v>12990.1533</v>
      </c>
      <c r="J26" s="63">
        <v>14403.9103</v>
      </c>
    </row>
    <row r="27" spans="1:10" x14ac:dyDescent="0.25">
      <c r="A27" s="4">
        <v>2033</v>
      </c>
      <c r="B27" s="63">
        <v>125.2876</v>
      </c>
      <c r="C27" s="63">
        <v>4266.5055000000002</v>
      </c>
      <c r="D27" s="63">
        <v>4820.6545999999998</v>
      </c>
      <c r="E27" s="63">
        <f t="shared" si="0"/>
        <v>3669.4253000000003</v>
      </c>
      <c r="F27" s="63">
        <v>1588.5745999999999</v>
      </c>
      <c r="G27" s="63">
        <v>856.08510000000001</v>
      </c>
      <c r="H27" s="63">
        <v>1224.7656000000002</v>
      </c>
      <c r="I27" s="63">
        <v>12881.8735</v>
      </c>
      <c r="J27" s="63">
        <v>14447.252</v>
      </c>
    </row>
    <row r="28" spans="1:10" x14ac:dyDescent="0.25">
      <c r="A28" s="4">
        <v>2034</v>
      </c>
      <c r="B28" s="63">
        <v>121.05520000000001</v>
      </c>
      <c r="C28" s="63">
        <v>4208.3992999999991</v>
      </c>
      <c r="D28" s="63">
        <v>4720.8960000000006</v>
      </c>
      <c r="E28" s="63">
        <f t="shared" si="0"/>
        <v>3824.3122999999996</v>
      </c>
      <c r="F28" s="63">
        <v>1590.4546</v>
      </c>
      <c r="G28" s="63">
        <v>989.30349999999999</v>
      </c>
      <c r="H28" s="63">
        <v>1244.5541999999998</v>
      </c>
      <c r="I28" s="63">
        <v>12874.659800000001</v>
      </c>
      <c r="J28" s="63">
        <v>14506.626400000001</v>
      </c>
    </row>
    <row r="29" spans="1:10" x14ac:dyDescent="0.25">
      <c r="A29" s="4">
        <v>2035</v>
      </c>
      <c r="B29" s="63">
        <v>115.91590000000001</v>
      </c>
      <c r="C29" s="63">
        <v>4150.0766999999996</v>
      </c>
      <c r="D29" s="63">
        <v>4681.4967999999999</v>
      </c>
      <c r="E29" s="63">
        <f t="shared" si="0"/>
        <v>3838.8501000000001</v>
      </c>
      <c r="F29" s="63">
        <v>1593.5875999999998</v>
      </c>
      <c r="G29" s="63">
        <v>987.67520000000002</v>
      </c>
      <c r="H29" s="63">
        <v>1257.5873000000001</v>
      </c>
      <c r="I29" s="63">
        <v>12786.3387</v>
      </c>
      <c r="J29" s="63">
        <v>14555.378499999999</v>
      </c>
    </row>
    <row r="30" spans="1:10" x14ac:dyDescent="0.25">
      <c r="A30" s="4">
        <v>2036</v>
      </c>
      <c r="B30" s="63">
        <v>112.15959999999998</v>
      </c>
      <c r="C30" s="63">
        <v>4092.6804999999995</v>
      </c>
      <c r="D30" s="63">
        <v>4607.8332999999993</v>
      </c>
      <c r="E30" s="63">
        <f t="shared" si="0"/>
        <v>3849.6284999999998</v>
      </c>
      <c r="F30" s="63">
        <v>1596.2025999999998</v>
      </c>
      <c r="G30" s="63">
        <v>978.07360000000006</v>
      </c>
      <c r="H30" s="63">
        <v>1275.3523</v>
      </c>
      <c r="I30" s="63">
        <v>12662.2997</v>
      </c>
      <c r="J30" s="63">
        <v>14564.320899999999</v>
      </c>
    </row>
    <row r="31" spans="1:10" x14ac:dyDescent="0.25">
      <c r="A31" s="4">
        <v>2037</v>
      </c>
      <c r="B31" s="63">
        <v>108.4045</v>
      </c>
      <c r="C31" s="63">
        <v>4039.2985999999987</v>
      </c>
      <c r="D31" s="63">
        <v>4531.6292000000003</v>
      </c>
      <c r="E31" s="63">
        <f t="shared" si="0"/>
        <v>3866.6772000000001</v>
      </c>
      <c r="F31" s="63">
        <v>1599.9176</v>
      </c>
      <c r="G31" s="63">
        <v>977.50019999999995</v>
      </c>
      <c r="H31" s="63">
        <v>1289.2594000000001</v>
      </c>
      <c r="I31" s="63">
        <v>12546.0139</v>
      </c>
      <c r="J31" s="63">
        <v>14591.192200000001</v>
      </c>
    </row>
    <row r="32" spans="1:10" x14ac:dyDescent="0.25">
      <c r="A32" s="4">
        <v>2038</v>
      </c>
      <c r="B32" s="63">
        <v>104.67070000000001</v>
      </c>
      <c r="C32" s="63">
        <v>3989.7689000000005</v>
      </c>
      <c r="D32" s="63">
        <v>4475.0127000000002</v>
      </c>
      <c r="E32" s="63">
        <f t="shared" si="0"/>
        <v>3892.2240999999999</v>
      </c>
      <c r="F32" s="63">
        <v>1602.0835999999999</v>
      </c>
      <c r="G32" s="63">
        <v>976.83339999999998</v>
      </c>
      <c r="H32" s="63">
        <v>1313.3071</v>
      </c>
      <c r="I32" s="63">
        <v>12461.6793</v>
      </c>
      <c r="J32" s="63">
        <v>14642.3208</v>
      </c>
    </row>
    <row r="33" spans="1:10" x14ac:dyDescent="0.25">
      <c r="A33" s="4">
        <v>2039</v>
      </c>
      <c r="B33" s="63">
        <v>99.580100000000002</v>
      </c>
      <c r="C33" s="63">
        <v>3943.1028999999999</v>
      </c>
      <c r="D33" s="63">
        <v>4441.8231999999998</v>
      </c>
      <c r="E33" s="63">
        <f t="shared" si="0"/>
        <v>3912.7830999999996</v>
      </c>
      <c r="F33" s="63">
        <v>1605.0975999999998</v>
      </c>
      <c r="G33" s="63">
        <v>975.96699999999998</v>
      </c>
      <c r="H33" s="63">
        <v>1331.7184999999999</v>
      </c>
      <c r="I33" s="63">
        <v>12397.284099999999</v>
      </c>
      <c r="J33" s="63">
        <v>14714.2</v>
      </c>
    </row>
    <row r="34" spans="1:10" x14ac:dyDescent="0.25">
      <c r="A34" s="4">
        <v>2040</v>
      </c>
      <c r="B34" s="63">
        <v>96.072300000000013</v>
      </c>
      <c r="C34" s="63">
        <v>3896.3658000000005</v>
      </c>
      <c r="D34" s="63">
        <v>4360.9638000000004</v>
      </c>
      <c r="E34" s="63">
        <f t="shared" si="0"/>
        <v>3952.0712999999996</v>
      </c>
      <c r="F34" s="63">
        <v>1610.4756</v>
      </c>
      <c r="G34" s="63">
        <v>976.9742</v>
      </c>
      <c r="H34" s="63">
        <v>1364.6214999999997</v>
      </c>
      <c r="I34" s="63">
        <v>12305.4768</v>
      </c>
      <c r="J34" s="63">
        <v>14756.1571</v>
      </c>
    </row>
    <row r="35" spans="1:10" x14ac:dyDescent="0.25">
      <c r="A35" s="4">
        <v>2041</v>
      </c>
      <c r="B35" s="63">
        <v>86.0077</v>
      </c>
      <c r="C35" s="63">
        <v>3855.5654999999992</v>
      </c>
      <c r="D35" s="63">
        <v>4287.3828000000003</v>
      </c>
      <c r="E35" s="63">
        <f t="shared" si="0"/>
        <v>3961.884</v>
      </c>
      <c r="F35" s="63">
        <v>1612.6196</v>
      </c>
      <c r="G35" s="63">
        <v>962.0806</v>
      </c>
      <c r="H35" s="63">
        <v>1387.1838</v>
      </c>
      <c r="I35" s="63">
        <v>12190.837000000001</v>
      </c>
      <c r="J35" s="63">
        <v>14756.0702</v>
      </c>
    </row>
    <row r="36" spans="1:10" x14ac:dyDescent="0.25">
      <c r="A36" s="4">
        <v>2042</v>
      </c>
      <c r="B36" s="63">
        <v>82.503500000000003</v>
      </c>
      <c r="C36" s="63">
        <v>3801.8335999999995</v>
      </c>
      <c r="D36" s="63">
        <v>4202.8418000000001</v>
      </c>
      <c r="E36" s="63">
        <f t="shared" si="0"/>
        <v>4001.7843999999996</v>
      </c>
      <c r="F36" s="63">
        <v>1614.3635999999999</v>
      </c>
      <c r="G36" s="63">
        <v>963.92359999999996</v>
      </c>
      <c r="H36" s="63">
        <v>1423.4971999999998</v>
      </c>
      <c r="I36" s="63">
        <v>12088.9637</v>
      </c>
      <c r="J36" s="63">
        <v>14777.075000000001</v>
      </c>
    </row>
    <row r="37" spans="1:10" x14ac:dyDescent="0.25">
      <c r="A37" s="4">
        <v>2043</v>
      </c>
      <c r="B37" s="63">
        <v>79.139099999999999</v>
      </c>
      <c r="C37" s="63">
        <v>3745.7227999999996</v>
      </c>
      <c r="D37" s="63">
        <v>4138.8788999999997</v>
      </c>
      <c r="E37" s="63">
        <f t="shared" si="0"/>
        <v>4032.9859000000001</v>
      </c>
      <c r="F37" s="63">
        <v>1618.4785999999999</v>
      </c>
      <c r="G37" s="63">
        <v>965.76670000000001</v>
      </c>
      <c r="H37" s="63">
        <v>1448.7406000000001</v>
      </c>
      <c r="I37" s="63">
        <v>11996.7291</v>
      </c>
      <c r="J37" s="63">
        <v>14840.616899999999</v>
      </c>
    </row>
    <row r="38" spans="1:10" x14ac:dyDescent="0.25">
      <c r="A38" s="4">
        <v>2044</v>
      </c>
      <c r="B38" s="63">
        <v>75.899600000000007</v>
      </c>
      <c r="C38" s="63">
        <v>3680.3455000000004</v>
      </c>
      <c r="D38" s="63">
        <v>4066.3457000000003</v>
      </c>
      <c r="E38" s="63">
        <f t="shared" si="0"/>
        <v>4144.9290000000001</v>
      </c>
      <c r="F38" s="63">
        <v>1622.2195999999999</v>
      </c>
      <c r="G38" s="63">
        <v>1036.4380000000001</v>
      </c>
      <c r="H38" s="63">
        <v>1486.2714000000001</v>
      </c>
      <c r="I38" s="63">
        <v>11967.519100000001</v>
      </c>
      <c r="J38" s="63">
        <v>14981.3632</v>
      </c>
    </row>
    <row r="39" spans="1:10" x14ac:dyDescent="0.25">
      <c r="A39" s="4">
        <v>2045</v>
      </c>
      <c r="B39" s="63">
        <v>72.822299999999998</v>
      </c>
      <c r="C39" s="63">
        <v>3621.8673999999992</v>
      </c>
      <c r="D39" s="63">
        <v>4003.8530999999998</v>
      </c>
      <c r="E39" s="63">
        <f t="shared" si="0"/>
        <v>4175.1741000000002</v>
      </c>
      <c r="F39" s="63">
        <v>1626.4795999999999</v>
      </c>
      <c r="G39" s="63">
        <v>1038.741</v>
      </c>
      <c r="H39" s="63">
        <v>1509.9535000000001</v>
      </c>
      <c r="I39" s="63">
        <v>11873.715899999999</v>
      </c>
      <c r="J39" s="63">
        <v>15041.822099999999</v>
      </c>
    </row>
    <row r="40" spans="1:10" x14ac:dyDescent="0.25">
      <c r="A40" s="4">
        <v>2046</v>
      </c>
      <c r="B40" s="63">
        <v>69.781300000000002</v>
      </c>
      <c r="C40" s="63">
        <v>3561.7939999999999</v>
      </c>
      <c r="D40" s="63">
        <v>3930.8332999999998</v>
      </c>
      <c r="E40" s="63">
        <f t="shared" si="0"/>
        <v>4215.2651999999998</v>
      </c>
      <c r="F40" s="63">
        <v>1629.9055999999998</v>
      </c>
      <c r="G40" s="63">
        <v>1041.046</v>
      </c>
      <c r="H40" s="63">
        <v>1544.3136</v>
      </c>
      <c r="I40" s="63">
        <v>11777.6756</v>
      </c>
      <c r="J40" s="63">
        <v>15075.982899999999</v>
      </c>
    </row>
    <row r="41" spans="1:10" x14ac:dyDescent="0.25">
      <c r="A41" s="4">
        <v>2047</v>
      </c>
      <c r="B41" s="63">
        <v>66.999300000000005</v>
      </c>
      <c r="C41" s="63">
        <v>3500.4818999999998</v>
      </c>
      <c r="D41" s="63">
        <v>3875.7069000000001</v>
      </c>
      <c r="E41" s="63">
        <f t="shared" si="0"/>
        <v>4245.8248999999996</v>
      </c>
      <c r="F41" s="63">
        <v>1633.8686</v>
      </c>
      <c r="G41" s="63">
        <v>1045.653</v>
      </c>
      <c r="H41" s="63">
        <v>1566.3033</v>
      </c>
      <c r="I41" s="63">
        <v>11689.0095</v>
      </c>
      <c r="J41" s="63">
        <v>15129.660100000001</v>
      </c>
    </row>
    <row r="42" spans="1:10" x14ac:dyDescent="0.25">
      <c r="A42" s="4">
        <v>2048</v>
      </c>
      <c r="B42" s="63">
        <v>64.332400000000007</v>
      </c>
      <c r="C42" s="63">
        <v>3437.9343000000003</v>
      </c>
      <c r="D42" s="63">
        <v>3821.8757000000001</v>
      </c>
      <c r="E42" s="63">
        <f t="shared" si="0"/>
        <v>4290.3845999999994</v>
      </c>
      <c r="F42" s="63">
        <v>1637.2955999999999</v>
      </c>
      <c r="G42" s="63">
        <v>1054.8679999999999</v>
      </c>
      <c r="H42" s="63">
        <v>1598.221</v>
      </c>
      <c r="I42" s="63">
        <v>11614.528</v>
      </c>
      <c r="J42" s="63">
        <v>15171.8081</v>
      </c>
    </row>
    <row r="43" spans="1:10" x14ac:dyDescent="0.25">
      <c r="A43" s="4">
        <v>2049</v>
      </c>
      <c r="B43" s="63">
        <v>61.905100000000004</v>
      </c>
      <c r="C43" s="63">
        <v>3375.4390000000008</v>
      </c>
      <c r="D43" s="63">
        <v>3775.8676</v>
      </c>
      <c r="E43" s="63">
        <f t="shared" si="0"/>
        <v>4327.7252000000008</v>
      </c>
      <c r="F43" s="63">
        <v>1643.5326</v>
      </c>
      <c r="G43" s="63">
        <v>1064.0840000000001</v>
      </c>
      <c r="H43" s="63">
        <v>1620.1086</v>
      </c>
      <c r="I43" s="63">
        <v>11540.935300000001</v>
      </c>
      <c r="J43" s="63">
        <v>15233.5062</v>
      </c>
    </row>
    <row r="44" spans="1:10" x14ac:dyDescent="0.25">
      <c r="A44" s="4">
        <v>2050</v>
      </c>
      <c r="B44" s="63">
        <v>59.563299999999998</v>
      </c>
      <c r="C44" s="63">
        <v>3310.7852999999996</v>
      </c>
      <c r="D44" s="63">
        <v>3731.5970000000002</v>
      </c>
      <c r="E44" s="63">
        <f t="shared" si="0"/>
        <v>4363.5573999999997</v>
      </c>
      <c r="F44" s="63">
        <v>1647.3796</v>
      </c>
      <c r="G44" s="63">
        <v>1073.299</v>
      </c>
      <c r="H44" s="63">
        <v>1642.8788</v>
      </c>
      <c r="I44" s="63">
        <v>11465.4992</v>
      </c>
      <c r="J44" s="63">
        <v>15272.5946</v>
      </c>
    </row>
    <row r="45" spans="1:10" x14ac:dyDescent="0.25">
      <c r="E45" s="63">
        <f>E44/E13-1</f>
        <v>0.31432839771635468</v>
      </c>
    </row>
    <row r="46" spans="1:10" x14ac:dyDescent="0.25">
      <c r="B46" s="53">
        <f>SUM(B24:D24)/SUM(B13:D13)-1</f>
        <v>-0.11731393293735959</v>
      </c>
      <c r="C46" s="53" t="e">
        <f>SUM(B24:D24)/SUM(#REF!)-1</f>
        <v>#REF!</v>
      </c>
    </row>
    <row r="47" spans="1:10" x14ac:dyDescent="0.25">
      <c r="B47" s="63">
        <f>SUM(B44:D44)/SUM(B13:D13)-1</f>
        <v>-0.34615714173802314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/>
  </sheetViews>
  <sheetFormatPr defaultRowHeight="15" x14ac:dyDescent="0.25"/>
  <cols>
    <col min="2" max="2" width="8.42578125" style="49" bestFit="1" customWidth="1"/>
    <col min="3" max="3" width="11" style="49" bestFit="1" customWidth="1"/>
    <col min="4" max="4" width="7.5703125" style="49" bestFit="1" customWidth="1"/>
    <col min="5" max="5" width="15.42578125" style="49" bestFit="1" customWidth="1"/>
    <col min="6" max="6" width="9.5703125" style="49" bestFit="1" customWidth="1"/>
    <col min="7" max="7" width="6.5703125" style="49" bestFit="1" customWidth="1"/>
    <col min="8" max="8" width="7.140625" style="49" bestFit="1" customWidth="1"/>
    <col min="9" max="9" width="13.28515625" style="49" bestFit="1" customWidth="1"/>
    <col min="10" max="10" width="28.140625" style="49" bestFit="1" customWidth="1"/>
  </cols>
  <sheetData>
    <row r="1" spans="1:12" x14ac:dyDescent="0.25">
      <c r="A1" s="1" t="s">
        <v>30</v>
      </c>
      <c r="E1" s="50"/>
      <c r="F1" s="50"/>
      <c r="G1" s="51"/>
      <c r="H1" s="51"/>
      <c r="I1" s="51"/>
      <c r="J1" s="51"/>
    </row>
    <row r="2" spans="1:12" x14ac:dyDescent="0.25">
      <c r="G2" s="51"/>
      <c r="H2" s="51"/>
      <c r="I2" s="51"/>
      <c r="J2" s="51"/>
    </row>
    <row r="3" spans="1:12" x14ac:dyDescent="0.25">
      <c r="B3" s="49" t="s">
        <v>48</v>
      </c>
      <c r="C3" s="49" t="s">
        <v>42</v>
      </c>
      <c r="D3" s="49" t="s">
        <v>55</v>
      </c>
      <c r="E3" s="49" t="s">
        <v>56</v>
      </c>
      <c r="F3" s="49" t="s">
        <v>51</v>
      </c>
      <c r="G3" s="49" t="s">
        <v>57</v>
      </c>
      <c r="H3" s="49" t="s">
        <v>58</v>
      </c>
      <c r="I3" s="49" t="s">
        <v>59</v>
      </c>
      <c r="J3" s="63" t="s">
        <v>60</v>
      </c>
    </row>
    <row r="4" spans="1:12" x14ac:dyDescent="0.25">
      <c r="A4">
        <v>2005</v>
      </c>
      <c r="B4" s="49">
        <v>15456.64</v>
      </c>
      <c r="C4" s="49">
        <v>13561.11</v>
      </c>
      <c r="D4" s="49">
        <v>4961.08</v>
      </c>
      <c r="E4" s="49">
        <v>72889.83</v>
      </c>
      <c r="F4" s="49">
        <v>12805</v>
      </c>
      <c r="G4" s="49">
        <v>557.37</v>
      </c>
      <c r="H4" s="49">
        <v>16.75</v>
      </c>
      <c r="I4" s="49">
        <v>1814.4680000000001</v>
      </c>
      <c r="J4" s="49">
        <v>122062.24799999999</v>
      </c>
      <c r="K4" s="6">
        <f>SUM(G4:H4)/SUM(B4:I4)</f>
        <v>4.7035017739473391E-3</v>
      </c>
      <c r="L4" s="2">
        <f>SUM(E4:I4)/SUM(B4:I4)</f>
        <v>0.72162703410148565</v>
      </c>
    </row>
    <row r="5" spans="1:12" x14ac:dyDescent="0.25">
      <c r="A5">
        <v>2006</v>
      </c>
      <c r="B5" s="49">
        <v>15372.64</v>
      </c>
      <c r="C5" s="49">
        <v>13858.78</v>
      </c>
      <c r="D5" s="49">
        <v>4710.4399999999996</v>
      </c>
      <c r="E5" s="49">
        <v>72779.83</v>
      </c>
      <c r="F5" s="49">
        <v>13345</v>
      </c>
      <c r="G5" s="49">
        <v>1443.04</v>
      </c>
      <c r="H5" s="49">
        <v>20.48</v>
      </c>
      <c r="I5" s="49">
        <v>1826.3879999999999</v>
      </c>
      <c r="J5" s="49">
        <v>123356.598</v>
      </c>
      <c r="K5" s="6">
        <f t="shared" ref="K5:K39" si="0">SUM(G5:H5)/SUM(B5:I5)</f>
        <v>1.1864140416712854E-2</v>
      </c>
      <c r="L5" s="2">
        <f t="shared" ref="L5:L39" si="1">SUM(E5:I5)/SUM(B5:I5)</f>
        <v>0.72484763239012151</v>
      </c>
    </row>
    <row r="6" spans="1:12" x14ac:dyDescent="0.25">
      <c r="A6">
        <v>2007</v>
      </c>
      <c r="B6" s="49">
        <v>15459.64</v>
      </c>
      <c r="C6" s="49">
        <v>13954.9</v>
      </c>
      <c r="D6" s="49">
        <v>4715.4399999999996</v>
      </c>
      <c r="E6" s="49">
        <v>73580.83</v>
      </c>
      <c r="F6" s="49">
        <v>13345</v>
      </c>
      <c r="G6" s="49">
        <v>1823.24</v>
      </c>
      <c r="H6" s="49">
        <v>25.77</v>
      </c>
      <c r="I6" s="49">
        <v>1826.3879999999999</v>
      </c>
      <c r="J6" s="49">
        <v>124731.20800000001</v>
      </c>
      <c r="K6" s="6">
        <f t="shared" si="0"/>
        <v>1.4823956487297067E-2</v>
      </c>
      <c r="L6" s="2">
        <f t="shared" si="1"/>
        <v>0.7263717673607395</v>
      </c>
    </row>
    <row r="7" spans="1:12" x14ac:dyDescent="0.25">
      <c r="A7">
        <v>2008</v>
      </c>
      <c r="B7" s="49">
        <v>15280.64</v>
      </c>
      <c r="C7" s="49">
        <v>15717.1</v>
      </c>
      <c r="D7" s="49">
        <v>4711.6899999999996</v>
      </c>
      <c r="E7" s="49">
        <v>74483.83</v>
      </c>
      <c r="F7" s="49">
        <v>13345</v>
      </c>
      <c r="G7" s="49">
        <v>2321.14</v>
      </c>
      <c r="H7" s="49">
        <v>32.72</v>
      </c>
      <c r="I7" s="49">
        <v>1750.3879999999999</v>
      </c>
      <c r="J7" s="49">
        <v>127642.508</v>
      </c>
      <c r="K7" s="6">
        <f t="shared" si="0"/>
        <v>1.8441035332837547E-2</v>
      </c>
      <c r="L7" s="2">
        <f t="shared" si="1"/>
        <v>0.72023873112866132</v>
      </c>
    </row>
    <row r="8" spans="1:12" x14ac:dyDescent="0.25">
      <c r="A8">
        <v>2009</v>
      </c>
      <c r="B8" s="49">
        <v>15337.64</v>
      </c>
      <c r="C8" s="49">
        <v>15820.33</v>
      </c>
      <c r="D8" s="49">
        <v>4665.8301000000001</v>
      </c>
      <c r="E8" s="49">
        <v>74765.83</v>
      </c>
      <c r="F8" s="49">
        <v>13345</v>
      </c>
      <c r="G8" s="49">
        <v>3240.14</v>
      </c>
      <c r="H8" s="49">
        <v>94.57</v>
      </c>
      <c r="I8" s="49">
        <v>1819.4880000000001</v>
      </c>
      <c r="J8" s="49">
        <v>129088.8281</v>
      </c>
      <c r="K8" s="6">
        <f t="shared" si="0"/>
        <v>2.5832676995229457E-2</v>
      </c>
      <c r="L8" s="2">
        <f t="shared" si="1"/>
        <v>0.72248721576239949</v>
      </c>
    </row>
    <row r="9" spans="1:12" x14ac:dyDescent="0.25">
      <c r="A9">
        <v>2010</v>
      </c>
      <c r="B9" s="49">
        <v>13588.64</v>
      </c>
      <c r="C9" s="49">
        <v>18945.509999999998</v>
      </c>
      <c r="D9" s="49">
        <v>4800.0200999999997</v>
      </c>
      <c r="E9" s="49">
        <v>75160.83</v>
      </c>
      <c r="F9" s="49">
        <v>13345</v>
      </c>
      <c r="G9" s="49">
        <v>3746.11</v>
      </c>
      <c r="H9" s="49">
        <v>281.13</v>
      </c>
      <c r="I9" s="49">
        <v>1890.288</v>
      </c>
      <c r="J9" s="49">
        <v>131756.9681</v>
      </c>
      <c r="K9" s="6">
        <f t="shared" si="0"/>
        <v>3.0565540034596324E-2</v>
      </c>
      <c r="L9" s="2">
        <f t="shared" si="1"/>
        <v>0.71664488065027698</v>
      </c>
    </row>
    <row r="10" spans="1:12" x14ac:dyDescent="0.25">
      <c r="A10">
        <v>2011</v>
      </c>
      <c r="B10" s="49">
        <v>13062.64</v>
      </c>
      <c r="C10" s="49">
        <v>19354.650000000001</v>
      </c>
      <c r="D10" s="49">
        <v>4107.2800999999999</v>
      </c>
      <c r="E10" s="49">
        <v>75476.69</v>
      </c>
      <c r="F10" s="49">
        <v>13345</v>
      </c>
      <c r="G10" s="49">
        <v>5171.34</v>
      </c>
      <c r="H10" s="49">
        <v>419.4</v>
      </c>
      <c r="I10" s="49">
        <v>1925.8049999999998</v>
      </c>
      <c r="J10" s="49">
        <v>132862.8051</v>
      </c>
      <c r="K10" s="6">
        <f t="shared" si="0"/>
        <v>4.2079045341486619E-2</v>
      </c>
      <c r="L10" s="2">
        <f t="shared" si="1"/>
        <v>0.72509559712735572</v>
      </c>
    </row>
    <row r="11" spans="1:12" x14ac:dyDescent="0.25">
      <c r="A11">
        <v>2012</v>
      </c>
      <c r="B11" s="49">
        <v>12228.64</v>
      </c>
      <c r="C11" s="49">
        <v>19891.64</v>
      </c>
      <c r="D11" s="49">
        <v>3832.1499999999996</v>
      </c>
      <c r="E11" s="49">
        <v>76531.98000000001</v>
      </c>
      <c r="F11" s="49">
        <v>13345</v>
      </c>
      <c r="G11" s="49">
        <v>5883.21</v>
      </c>
      <c r="H11" s="49">
        <v>647.48109999999997</v>
      </c>
      <c r="I11" s="49">
        <v>1999.885</v>
      </c>
      <c r="J11" s="49">
        <v>134359.42610000001</v>
      </c>
      <c r="K11" s="6">
        <f t="shared" si="0"/>
        <v>4.860592271228286E-2</v>
      </c>
      <c r="L11" s="2">
        <f t="shared" si="1"/>
        <v>0.73241713516372575</v>
      </c>
    </row>
    <row r="12" spans="1:12" x14ac:dyDescent="0.25">
      <c r="A12">
        <v>2013</v>
      </c>
      <c r="B12" s="49">
        <v>11274.94</v>
      </c>
      <c r="C12" s="49">
        <v>20065.77</v>
      </c>
      <c r="D12" s="49">
        <v>3816.1499999999996</v>
      </c>
      <c r="E12" s="49">
        <v>76003.290000000008</v>
      </c>
      <c r="F12" s="49">
        <v>14345</v>
      </c>
      <c r="G12" s="49">
        <v>7467.01</v>
      </c>
      <c r="H12" s="49">
        <v>1027.6279999999999</v>
      </c>
      <c r="I12" s="49">
        <v>2028.7339999999999</v>
      </c>
      <c r="J12" s="49">
        <v>136028.522</v>
      </c>
      <c r="K12" s="6">
        <f t="shared" si="0"/>
        <v>6.2447477007799887E-2</v>
      </c>
      <c r="L12" s="2">
        <f t="shared" si="1"/>
        <v>0.74154787920139276</v>
      </c>
    </row>
    <row r="13" spans="1:12" x14ac:dyDescent="0.25">
      <c r="A13">
        <v>2014</v>
      </c>
      <c r="B13" s="49">
        <v>9470.64</v>
      </c>
      <c r="C13" s="49">
        <v>20153.77</v>
      </c>
      <c r="D13" s="49">
        <v>3826.6949999999997</v>
      </c>
      <c r="E13" s="49">
        <v>78576.700000000012</v>
      </c>
      <c r="F13" s="49">
        <v>14273</v>
      </c>
      <c r="G13" s="49">
        <v>9404.9889999999996</v>
      </c>
      <c r="H13" s="49">
        <v>1523.4780000000001</v>
      </c>
      <c r="I13" s="49">
        <v>2515.828</v>
      </c>
      <c r="J13" s="49">
        <v>139744.54</v>
      </c>
      <c r="K13" s="6">
        <f t="shared" si="0"/>
        <v>7.8202863642446135E-2</v>
      </c>
      <c r="L13" s="2">
        <f t="shared" si="1"/>
        <v>0.76062770716110983</v>
      </c>
    </row>
    <row r="14" spans="1:12" x14ac:dyDescent="0.25">
      <c r="A14">
        <v>2015</v>
      </c>
      <c r="B14" s="49">
        <v>9346.4390000000003</v>
      </c>
      <c r="C14" s="49">
        <v>21931.64</v>
      </c>
      <c r="D14" s="49">
        <v>3671.6949999999997</v>
      </c>
      <c r="E14" s="49">
        <v>79689.060000000012</v>
      </c>
      <c r="F14" s="49">
        <v>14273</v>
      </c>
      <c r="G14" s="49">
        <v>10945.79</v>
      </c>
      <c r="H14" s="49">
        <v>2135.4780000000001</v>
      </c>
      <c r="I14" s="49">
        <v>2388.9280000000003</v>
      </c>
      <c r="J14" s="49">
        <v>144381.47000000003</v>
      </c>
      <c r="K14" s="6">
        <f t="shared" si="0"/>
        <v>9.0601773641775213E-2</v>
      </c>
      <c r="L14" s="2">
        <f t="shared" si="1"/>
        <v>0.75793543005317199</v>
      </c>
    </row>
    <row r="15" spans="1:12" x14ac:dyDescent="0.25">
      <c r="A15">
        <v>2016</v>
      </c>
      <c r="B15" s="49">
        <v>9346.4390000000003</v>
      </c>
      <c r="C15" s="49">
        <v>21726.92</v>
      </c>
      <c r="D15" s="49">
        <v>3729.6750000000002</v>
      </c>
      <c r="E15" s="49">
        <v>80636.53</v>
      </c>
      <c r="F15" s="49">
        <v>14273</v>
      </c>
      <c r="G15" s="49">
        <v>11766.8</v>
      </c>
      <c r="H15" s="49">
        <v>2416.0569999999998</v>
      </c>
      <c r="I15" s="49">
        <v>2667.5</v>
      </c>
      <c r="J15" s="49">
        <v>146402.921</v>
      </c>
      <c r="K15" s="6">
        <f t="shared" si="0"/>
        <v>9.6769748468645764E-2</v>
      </c>
      <c r="L15" s="2">
        <f t="shared" si="1"/>
        <v>0.76253861643491672</v>
      </c>
    </row>
    <row r="16" spans="1:12" x14ac:dyDescent="0.25">
      <c r="A16">
        <v>2017</v>
      </c>
      <c r="B16" s="49">
        <v>9346.4390000000003</v>
      </c>
      <c r="C16" s="49">
        <v>22095.919999999998</v>
      </c>
      <c r="D16" s="49">
        <v>3765.5250000000001</v>
      </c>
      <c r="E16" s="49">
        <v>80934.33</v>
      </c>
      <c r="F16" s="49">
        <v>13338</v>
      </c>
      <c r="G16" s="49">
        <v>12673.45</v>
      </c>
      <c r="H16" s="49">
        <v>2614.4569999999999</v>
      </c>
      <c r="I16" s="49">
        <v>2589.9</v>
      </c>
      <c r="J16" s="49">
        <v>147358.02100000001</v>
      </c>
      <c r="K16" s="6">
        <f t="shared" si="0"/>
        <v>0.10374669051778322</v>
      </c>
      <c r="L16" s="2">
        <f t="shared" si="1"/>
        <v>0.76107249703088764</v>
      </c>
    </row>
    <row r="17" spans="1:12" x14ac:dyDescent="0.25">
      <c r="A17">
        <v>2018</v>
      </c>
      <c r="B17" s="49">
        <v>8758.4390000000003</v>
      </c>
      <c r="C17" s="49">
        <v>22565.919999999998</v>
      </c>
      <c r="D17" s="49">
        <v>3785.5250000000001</v>
      </c>
      <c r="E17" s="49">
        <v>81395.33</v>
      </c>
      <c r="F17" s="49">
        <v>13338</v>
      </c>
      <c r="G17" s="49">
        <v>12781.65</v>
      </c>
      <c r="H17" s="49">
        <v>2719.857</v>
      </c>
      <c r="I17" s="49">
        <v>2611.7000000000003</v>
      </c>
      <c r="J17" s="49">
        <v>147956.42099999997</v>
      </c>
      <c r="K17" s="6">
        <f t="shared" si="0"/>
        <v>0.10477076219625507</v>
      </c>
      <c r="L17" s="2">
        <f t="shared" si="1"/>
        <v>0.76270118077538518</v>
      </c>
    </row>
    <row r="18" spans="1:12" x14ac:dyDescent="0.25">
      <c r="A18">
        <v>2019</v>
      </c>
      <c r="B18" s="49">
        <v>8758.4390000000003</v>
      </c>
      <c r="C18" s="49">
        <v>19997.02</v>
      </c>
      <c r="D18" s="49">
        <v>2180.5250000000001</v>
      </c>
      <c r="E18" s="49">
        <v>81445.33</v>
      </c>
      <c r="F18" s="49">
        <v>13338</v>
      </c>
      <c r="G18" s="49">
        <v>13506.05</v>
      </c>
      <c r="H18" s="49">
        <v>2926.857</v>
      </c>
      <c r="I18" s="49">
        <v>2412.2000000000003</v>
      </c>
      <c r="J18" s="49">
        <v>148889.321</v>
      </c>
      <c r="K18" s="6">
        <f t="shared" si="0"/>
        <v>0.11367186259473898</v>
      </c>
      <c r="L18" s="2">
        <f t="shared" si="1"/>
        <v>0.78600554834996372</v>
      </c>
    </row>
    <row r="19" spans="1:12" x14ac:dyDescent="0.25">
      <c r="A19">
        <v>2020</v>
      </c>
      <c r="B19" s="49">
        <v>8350.7999999999993</v>
      </c>
      <c r="C19" s="49">
        <v>21342.42</v>
      </c>
      <c r="D19" s="49">
        <v>2180.5250000000001</v>
      </c>
      <c r="E19" s="49">
        <v>81480.12000000001</v>
      </c>
      <c r="F19" s="49">
        <v>12513</v>
      </c>
      <c r="G19" s="49">
        <v>13901.05</v>
      </c>
      <c r="H19" s="49">
        <v>3027.857</v>
      </c>
      <c r="I19" s="49">
        <v>2463.1000000000004</v>
      </c>
      <c r="J19" s="49">
        <v>149944.77199999997</v>
      </c>
      <c r="K19" s="6">
        <f t="shared" si="0"/>
        <v>0.11654301569958493</v>
      </c>
      <c r="L19" s="2">
        <f t="shared" si="1"/>
        <v>0.78057281761075514</v>
      </c>
    </row>
    <row r="20" spans="1:12" x14ac:dyDescent="0.25">
      <c r="A20">
        <v>2021</v>
      </c>
      <c r="B20" s="49">
        <v>7805.8</v>
      </c>
      <c r="C20" s="49">
        <v>21793.02</v>
      </c>
      <c r="D20" s="49">
        <v>2180.5250000000001</v>
      </c>
      <c r="E20" s="49">
        <v>83312.12000000001</v>
      </c>
      <c r="F20" s="49">
        <v>12513</v>
      </c>
      <c r="G20" s="49">
        <v>14278.05</v>
      </c>
      <c r="H20" s="49">
        <v>3462.154</v>
      </c>
      <c r="I20" s="49">
        <v>2516.3500000000004</v>
      </c>
      <c r="J20" s="49">
        <v>153167.31900000002</v>
      </c>
      <c r="K20" s="6">
        <f t="shared" si="0"/>
        <v>0.11997891073643957</v>
      </c>
      <c r="L20" s="2">
        <f t="shared" si="1"/>
        <v>0.78507286629750594</v>
      </c>
    </row>
    <row r="21" spans="1:12" x14ac:dyDescent="0.25">
      <c r="A21">
        <v>2022</v>
      </c>
      <c r="B21" s="49">
        <v>6860.8</v>
      </c>
      <c r="C21" s="49">
        <v>22879.52</v>
      </c>
      <c r="D21" s="49">
        <v>2180.5250000000001</v>
      </c>
      <c r="E21" s="49">
        <v>83321.62000000001</v>
      </c>
      <c r="F21" s="49">
        <v>10498</v>
      </c>
      <c r="G21" s="49">
        <v>15529.84</v>
      </c>
      <c r="H21" s="49">
        <v>4276.3519999999999</v>
      </c>
      <c r="I21" s="49">
        <v>2591.6044000000002</v>
      </c>
      <c r="J21" s="49">
        <v>153778.78139999998</v>
      </c>
      <c r="K21" s="6">
        <f t="shared" si="0"/>
        <v>0.13370071859099053</v>
      </c>
      <c r="L21" s="2">
        <f t="shared" si="1"/>
        <v>0.78451991606808458</v>
      </c>
    </row>
    <row r="22" spans="1:12" x14ac:dyDescent="0.25">
      <c r="A22">
        <v>2023</v>
      </c>
      <c r="B22" s="49">
        <v>5708.8</v>
      </c>
      <c r="C22" s="49">
        <v>25341.58</v>
      </c>
      <c r="D22" s="49">
        <v>2136.5250000000001</v>
      </c>
      <c r="E22" s="49">
        <v>83343.78</v>
      </c>
      <c r="F22" s="49">
        <v>9673</v>
      </c>
      <c r="G22" s="49">
        <v>15851.39</v>
      </c>
      <c r="H22" s="49">
        <v>4398.4660000000003</v>
      </c>
      <c r="I22" s="49">
        <v>2642.4839000000002</v>
      </c>
      <c r="J22" s="49">
        <v>152654.22090000001</v>
      </c>
      <c r="K22" s="6">
        <f t="shared" si="0"/>
        <v>0.13581754452261052</v>
      </c>
      <c r="L22" s="2">
        <f t="shared" si="1"/>
        <v>0.77741254320992959</v>
      </c>
    </row>
    <row r="23" spans="1:12" x14ac:dyDescent="0.25">
      <c r="A23">
        <v>2024</v>
      </c>
      <c r="B23" s="49">
        <v>5708.8</v>
      </c>
      <c r="C23" s="49">
        <v>25396.639999999999</v>
      </c>
      <c r="D23" s="49">
        <v>2150.5250000000001</v>
      </c>
      <c r="E23" s="49">
        <v>83376.75</v>
      </c>
      <c r="F23" s="49">
        <v>10498</v>
      </c>
      <c r="G23" s="49">
        <v>16098.96</v>
      </c>
      <c r="H23" s="49">
        <v>4552.6149999999998</v>
      </c>
      <c r="I23" s="49">
        <v>2642.5125000000003</v>
      </c>
      <c r="J23" s="49">
        <v>153940.19650000002</v>
      </c>
      <c r="K23" s="6">
        <f t="shared" si="0"/>
        <v>0.137288363732437</v>
      </c>
      <c r="L23" s="2">
        <f t="shared" si="1"/>
        <v>0.77891966984633398</v>
      </c>
    </row>
    <row r="24" spans="1:12" x14ac:dyDescent="0.25">
      <c r="A24">
        <v>2025</v>
      </c>
      <c r="B24" s="49">
        <v>5708.8</v>
      </c>
      <c r="C24" s="49">
        <v>25821.71</v>
      </c>
      <c r="D24" s="49">
        <v>2147.5250000000001</v>
      </c>
      <c r="E24" s="49">
        <v>84514.66</v>
      </c>
      <c r="F24" s="49">
        <v>8451</v>
      </c>
      <c r="G24" s="49">
        <v>16975.79</v>
      </c>
      <c r="H24" s="49">
        <v>4696.7370000000001</v>
      </c>
      <c r="I24" s="49">
        <v>2643.0510000000004</v>
      </c>
      <c r="J24" s="49">
        <v>153796.79029999999</v>
      </c>
      <c r="K24" s="6">
        <f t="shared" si="0"/>
        <v>0.14356539064678722</v>
      </c>
      <c r="L24" s="2">
        <f t="shared" si="1"/>
        <v>0.77690648390973638</v>
      </c>
    </row>
    <row r="25" spans="1:12" x14ac:dyDescent="0.25">
      <c r="A25">
        <v>2026</v>
      </c>
      <c r="B25" s="49">
        <v>5259.8</v>
      </c>
      <c r="C25" s="49">
        <v>25871.77</v>
      </c>
      <c r="D25" s="49">
        <v>2115.8249999999998</v>
      </c>
      <c r="E25" s="49">
        <v>84527.540000000008</v>
      </c>
      <c r="F25" s="49">
        <v>9386</v>
      </c>
      <c r="G25" s="49">
        <v>17370.16</v>
      </c>
      <c r="H25" s="49">
        <v>5138.8969999999999</v>
      </c>
      <c r="I25" s="49">
        <v>2715.0969000000005</v>
      </c>
      <c r="J25" s="49">
        <v>154782.14370000002</v>
      </c>
      <c r="K25" s="6">
        <f t="shared" si="0"/>
        <v>0.14771167679516969</v>
      </c>
      <c r="L25" s="2">
        <f t="shared" si="1"/>
        <v>0.78181989300923005</v>
      </c>
    </row>
    <row r="26" spans="1:12" x14ac:dyDescent="0.25">
      <c r="A26">
        <v>2027</v>
      </c>
      <c r="B26" s="49">
        <v>5259.8</v>
      </c>
      <c r="C26" s="49">
        <v>26189.8</v>
      </c>
      <c r="D26" s="49">
        <v>2115.8249999999998</v>
      </c>
      <c r="E26" s="49">
        <v>85134.39</v>
      </c>
      <c r="F26" s="49">
        <v>9389</v>
      </c>
      <c r="G26" s="49">
        <v>18893.68</v>
      </c>
      <c r="H26" s="49">
        <v>5641.55</v>
      </c>
      <c r="I26" s="49">
        <v>2715.1472000000003</v>
      </c>
      <c r="J26" s="49">
        <v>157396.4473</v>
      </c>
      <c r="K26" s="6">
        <f t="shared" si="0"/>
        <v>0.1579461670459234</v>
      </c>
      <c r="L26" s="2">
        <f t="shared" si="1"/>
        <v>0.78392172300738938</v>
      </c>
    </row>
    <row r="27" spans="1:12" x14ac:dyDescent="0.25">
      <c r="A27">
        <v>2028</v>
      </c>
      <c r="B27" s="49">
        <v>3489.8</v>
      </c>
      <c r="C27" s="49">
        <v>27507.82</v>
      </c>
      <c r="D27" s="49">
        <v>2123.8249999999998</v>
      </c>
      <c r="E27" s="49">
        <v>86073.090000000011</v>
      </c>
      <c r="F27" s="49">
        <v>10229</v>
      </c>
      <c r="G27" s="49">
        <v>20440.96</v>
      </c>
      <c r="H27" s="49">
        <v>5985.9030000000002</v>
      </c>
      <c r="I27" s="49">
        <v>2765.7782999999999</v>
      </c>
      <c r="J27" s="49">
        <v>158996.87059999999</v>
      </c>
      <c r="K27" s="6">
        <f t="shared" si="0"/>
        <v>0.16660887695349141</v>
      </c>
      <c r="L27" s="2">
        <f t="shared" si="1"/>
        <v>0.79118494864385425</v>
      </c>
    </row>
    <row r="28" spans="1:12" x14ac:dyDescent="0.25">
      <c r="A28">
        <v>2029</v>
      </c>
      <c r="B28" s="49">
        <v>1807</v>
      </c>
      <c r="C28" s="49">
        <v>34507.839999999997</v>
      </c>
      <c r="D28" s="49">
        <v>2093.0250000000001</v>
      </c>
      <c r="E28" s="49">
        <v>87282.900000000009</v>
      </c>
      <c r="F28" s="49">
        <v>9407</v>
      </c>
      <c r="G28" s="49">
        <v>21363.91</v>
      </c>
      <c r="H28" s="49">
        <v>6694.5429999999997</v>
      </c>
      <c r="I28" s="49">
        <v>2771.3139000000001</v>
      </c>
      <c r="J28" s="49">
        <v>161927.80230000001</v>
      </c>
      <c r="K28" s="6">
        <f t="shared" si="0"/>
        <v>0.16910064700359709</v>
      </c>
      <c r="L28" s="2">
        <f t="shared" si="1"/>
        <v>0.76852626830400039</v>
      </c>
    </row>
    <row r="29" spans="1:12" x14ac:dyDescent="0.25">
      <c r="A29">
        <v>2030</v>
      </c>
      <c r="B29" s="49">
        <v>1807</v>
      </c>
      <c r="C29" s="49">
        <v>34667.85</v>
      </c>
      <c r="D29" s="49">
        <v>2098.0250000000001</v>
      </c>
      <c r="E29" s="49">
        <v>88107.760000000009</v>
      </c>
      <c r="F29" s="49">
        <v>10247</v>
      </c>
      <c r="G29" s="49">
        <v>23554.31</v>
      </c>
      <c r="H29" s="49">
        <v>7193.0339999999997</v>
      </c>
      <c r="I29" s="49">
        <v>2808.3285000000001</v>
      </c>
      <c r="J29" s="49">
        <v>164101.44130000003</v>
      </c>
      <c r="K29" s="6">
        <f t="shared" si="0"/>
        <v>0.1803539856827332</v>
      </c>
      <c r="L29" s="2">
        <f t="shared" si="1"/>
        <v>0.77374397783783022</v>
      </c>
    </row>
    <row r="30" spans="1:12" x14ac:dyDescent="0.25">
      <c r="A30">
        <v>2031</v>
      </c>
      <c r="B30" s="49">
        <v>1807</v>
      </c>
      <c r="C30" s="49">
        <v>34917.86</v>
      </c>
      <c r="D30" s="49">
        <v>2103.0250000000001</v>
      </c>
      <c r="E30" s="49">
        <v>89408.010000000009</v>
      </c>
      <c r="F30" s="49">
        <v>9425</v>
      </c>
      <c r="G30" s="49">
        <v>25078.2</v>
      </c>
      <c r="H30" s="49">
        <v>7936.1170000000002</v>
      </c>
      <c r="I30" s="49">
        <v>2809.3431</v>
      </c>
      <c r="J30" s="49">
        <v>164696.03890000001</v>
      </c>
      <c r="K30" s="6">
        <f t="shared" si="0"/>
        <v>0.19030118837362714</v>
      </c>
      <c r="L30" s="2">
        <f t="shared" si="1"/>
        <v>0.7761882319863066</v>
      </c>
    </row>
    <row r="31" spans="1:12" x14ac:dyDescent="0.25">
      <c r="A31">
        <v>2032</v>
      </c>
      <c r="B31" s="49">
        <v>1807</v>
      </c>
      <c r="C31" s="49">
        <v>36595.870000000003</v>
      </c>
      <c r="D31" s="49">
        <v>2107.0250000000001</v>
      </c>
      <c r="E31" s="49">
        <v>89513.11</v>
      </c>
      <c r="F31" s="49">
        <v>10265</v>
      </c>
      <c r="G31" s="49">
        <v>27202.47</v>
      </c>
      <c r="H31" s="49">
        <v>8668.4830000000002</v>
      </c>
      <c r="I31" s="49">
        <v>2809.3562999999999</v>
      </c>
      <c r="J31" s="49">
        <v>166434.4369</v>
      </c>
      <c r="K31" s="6">
        <f t="shared" si="0"/>
        <v>0.20043186493822832</v>
      </c>
      <c r="L31" s="2">
        <f t="shared" si="1"/>
        <v>0.77364766965344312</v>
      </c>
    </row>
    <row r="32" spans="1:12" x14ac:dyDescent="0.25">
      <c r="A32">
        <v>2033</v>
      </c>
      <c r="B32" s="49">
        <v>1807</v>
      </c>
      <c r="C32" s="49">
        <v>36513.11</v>
      </c>
      <c r="D32" s="49">
        <v>2107.0250000000001</v>
      </c>
      <c r="E32" s="49">
        <v>89640.010000000009</v>
      </c>
      <c r="F32" s="49">
        <v>10265</v>
      </c>
      <c r="G32" s="49">
        <v>27957.38</v>
      </c>
      <c r="H32" s="49">
        <v>9407.0519999999997</v>
      </c>
      <c r="I32" s="49">
        <v>2866.0461999999998</v>
      </c>
      <c r="J32" s="49">
        <v>167334.7439</v>
      </c>
      <c r="K32" s="6">
        <f t="shared" si="0"/>
        <v>0.20693336936411985</v>
      </c>
      <c r="L32" s="2">
        <f t="shared" si="1"/>
        <v>0.77610463182504319</v>
      </c>
    </row>
    <row r="33" spans="1:12" x14ac:dyDescent="0.25">
      <c r="A33">
        <v>2034</v>
      </c>
      <c r="B33" s="49">
        <v>1807</v>
      </c>
      <c r="C33" s="49">
        <v>39561.120000000003</v>
      </c>
      <c r="D33" s="49">
        <v>2107.0250000000001</v>
      </c>
      <c r="E33" s="49">
        <v>89705.47</v>
      </c>
      <c r="F33" s="49">
        <v>11105</v>
      </c>
      <c r="G33" s="49">
        <v>29012.77</v>
      </c>
      <c r="H33" s="49">
        <v>10051.25</v>
      </c>
      <c r="I33" s="49">
        <v>2897.6729999999998</v>
      </c>
      <c r="J33" s="49">
        <v>170196.76289999997</v>
      </c>
      <c r="K33" s="6">
        <f t="shared" si="0"/>
        <v>0.20974273625474366</v>
      </c>
      <c r="L33" s="2">
        <f t="shared" si="1"/>
        <v>0.76657302880318678</v>
      </c>
    </row>
    <row r="34" spans="1:12" x14ac:dyDescent="0.25">
      <c r="A34">
        <v>2035</v>
      </c>
      <c r="B34" s="49">
        <v>1651</v>
      </c>
      <c r="C34" s="49">
        <v>40311.129999999997</v>
      </c>
      <c r="D34" s="49">
        <v>2039.9850000000001</v>
      </c>
      <c r="E34" s="49">
        <v>89804.38</v>
      </c>
      <c r="F34" s="49">
        <v>11105</v>
      </c>
      <c r="G34" s="49">
        <v>29368.87</v>
      </c>
      <c r="H34" s="49">
        <v>11400.94</v>
      </c>
      <c r="I34" s="49">
        <v>2905.4958000000001</v>
      </c>
      <c r="J34" s="49">
        <v>170938.79890000002</v>
      </c>
      <c r="K34" s="6">
        <f t="shared" si="0"/>
        <v>0.21618591453405683</v>
      </c>
      <c r="L34" s="2">
        <f t="shared" si="1"/>
        <v>0.76667447131326494</v>
      </c>
    </row>
    <row r="35" spans="1:12" x14ac:dyDescent="0.25">
      <c r="A35">
        <v>2036</v>
      </c>
      <c r="B35" s="49">
        <v>1651</v>
      </c>
      <c r="C35" s="49">
        <v>40421.14</v>
      </c>
      <c r="D35" s="49">
        <v>2047.9850000000001</v>
      </c>
      <c r="E35" s="49">
        <v>89854.080000000002</v>
      </c>
      <c r="F35" s="49">
        <v>11110</v>
      </c>
      <c r="G35" s="49">
        <v>30124.1</v>
      </c>
      <c r="H35" s="49">
        <v>12154.69</v>
      </c>
      <c r="I35" s="49">
        <v>2913.511</v>
      </c>
      <c r="J35" s="49">
        <v>171610.57990000001</v>
      </c>
      <c r="K35" s="6">
        <f t="shared" si="0"/>
        <v>0.22219658584649435</v>
      </c>
      <c r="L35" s="2">
        <f t="shared" si="1"/>
        <v>0.76812626042229293</v>
      </c>
    </row>
    <row r="36" spans="1:12" x14ac:dyDescent="0.25">
      <c r="A36">
        <v>2037</v>
      </c>
      <c r="B36" s="49">
        <v>1375</v>
      </c>
      <c r="C36" s="49">
        <v>40421.15</v>
      </c>
      <c r="D36" s="49">
        <v>2047.9850000000001</v>
      </c>
      <c r="E36" s="49">
        <v>89974.6</v>
      </c>
      <c r="F36" s="49">
        <v>11110</v>
      </c>
      <c r="G36" s="49">
        <v>30482.15</v>
      </c>
      <c r="H36" s="49">
        <v>12914.99</v>
      </c>
      <c r="I36" s="49">
        <v>2921.6954000000001</v>
      </c>
      <c r="J36" s="49">
        <v>171509.52690000003</v>
      </c>
      <c r="K36" s="6">
        <f t="shared" si="0"/>
        <v>0.22691603302062133</v>
      </c>
      <c r="L36" s="2">
        <f t="shared" si="1"/>
        <v>0.77074670852916616</v>
      </c>
    </row>
    <row r="37" spans="1:12" x14ac:dyDescent="0.25">
      <c r="A37">
        <v>2038</v>
      </c>
      <c r="B37" s="49">
        <v>1375</v>
      </c>
      <c r="C37" s="49">
        <v>40531.160000000003</v>
      </c>
      <c r="D37" s="49">
        <v>2047.9850000000001</v>
      </c>
      <c r="E37" s="49">
        <v>90026.08</v>
      </c>
      <c r="F37" s="49">
        <v>11115</v>
      </c>
      <c r="G37" s="49">
        <v>31539.87</v>
      </c>
      <c r="H37" s="49">
        <v>13380.14</v>
      </c>
      <c r="I37" s="49">
        <v>2958.0129999999999</v>
      </c>
      <c r="J37" s="49">
        <v>172461.54089999999</v>
      </c>
      <c r="K37" s="6">
        <f t="shared" si="0"/>
        <v>0.23277843154715414</v>
      </c>
      <c r="L37" s="2">
        <f t="shared" si="1"/>
        <v>0.77222674409252845</v>
      </c>
    </row>
    <row r="38" spans="1:12" x14ac:dyDescent="0.25">
      <c r="A38">
        <v>2039</v>
      </c>
      <c r="B38" s="49">
        <v>1220</v>
      </c>
      <c r="C38" s="49">
        <v>42241.17</v>
      </c>
      <c r="D38" s="49">
        <v>2047.9850000000001</v>
      </c>
      <c r="E38" s="49">
        <v>90112.400000000009</v>
      </c>
      <c r="F38" s="49">
        <v>11115</v>
      </c>
      <c r="G38" s="49">
        <v>31897.72</v>
      </c>
      <c r="H38" s="49">
        <v>13857.34</v>
      </c>
      <c r="I38" s="49">
        <v>2986.4645</v>
      </c>
      <c r="J38" s="49">
        <v>173239.18790000002</v>
      </c>
      <c r="K38" s="6">
        <f t="shared" si="0"/>
        <v>0.23406747251166851</v>
      </c>
      <c r="L38" s="2">
        <f t="shared" si="1"/>
        <v>0.76719049462525546</v>
      </c>
    </row>
    <row r="39" spans="1:12" x14ac:dyDescent="0.25">
      <c r="A39">
        <v>2040</v>
      </c>
      <c r="B39" s="49">
        <v>1220</v>
      </c>
      <c r="C39" s="49">
        <v>42201.19</v>
      </c>
      <c r="D39" s="49">
        <v>2047.9850000000001</v>
      </c>
      <c r="E39" s="49">
        <v>90154.11</v>
      </c>
      <c r="F39" s="49">
        <v>11125</v>
      </c>
      <c r="G39" s="49">
        <v>32829.89</v>
      </c>
      <c r="H39" s="49">
        <v>15159.77</v>
      </c>
      <c r="I39" s="49">
        <v>3005.0446000000002</v>
      </c>
      <c r="J39" s="49">
        <v>173798.0969</v>
      </c>
      <c r="K39" s="6">
        <f t="shared" si="0"/>
        <v>0.24268703581894269</v>
      </c>
      <c r="L39" s="2">
        <f t="shared" si="1"/>
        <v>0.77005923147022148</v>
      </c>
    </row>
    <row r="40" spans="1:12" x14ac:dyDescent="0.25">
      <c r="A40">
        <v>2041</v>
      </c>
      <c r="B40" s="49">
        <v>115</v>
      </c>
      <c r="C40" s="49">
        <v>41801.21</v>
      </c>
      <c r="D40" s="49">
        <v>1876.9850000000001</v>
      </c>
      <c r="E40" s="49">
        <v>90162.28</v>
      </c>
      <c r="F40" s="49">
        <v>10440</v>
      </c>
      <c r="G40" s="49">
        <v>33188.639999999999</v>
      </c>
      <c r="H40" s="49">
        <v>15362.52</v>
      </c>
      <c r="I40" s="49">
        <v>3013.7451999999998</v>
      </c>
      <c r="J40" s="49">
        <v>171715.73789999998</v>
      </c>
      <c r="K40" s="6">
        <f t="shared" ref="K40:K49" si="2">SUM(G40:H40)/SUM(B40:I40)</f>
        <v>0.24776008267818214</v>
      </c>
      <c r="L40" s="2">
        <f t="shared" ref="L40:L48" si="3">SUM(E40:I40)/SUM(B40:I40)</f>
        <v>0.77652015700671717</v>
      </c>
    </row>
    <row r="41" spans="1:12" x14ac:dyDescent="0.25">
      <c r="A41">
        <v>2042</v>
      </c>
      <c r="B41" s="49">
        <v>115</v>
      </c>
      <c r="C41" s="49">
        <v>41801.22</v>
      </c>
      <c r="D41" s="49">
        <v>1876.9850000000001</v>
      </c>
      <c r="E41" s="49">
        <v>90162.28</v>
      </c>
      <c r="F41" s="49">
        <v>10460</v>
      </c>
      <c r="G41" s="49">
        <v>34556.47</v>
      </c>
      <c r="H41" s="49">
        <v>16164.75</v>
      </c>
      <c r="I41" s="49">
        <v>3022.5983000000001</v>
      </c>
      <c r="J41" s="49">
        <v>172358.19589999999</v>
      </c>
      <c r="K41" s="6">
        <f t="shared" si="2"/>
        <v>0.25596184057637428</v>
      </c>
      <c r="L41" s="2">
        <f t="shared" si="3"/>
        <v>0.77900000519430579</v>
      </c>
    </row>
    <row r="42" spans="1:12" x14ac:dyDescent="0.25">
      <c r="A42">
        <v>2043</v>
      </c>
      <c r="B42" s="49">
        <v>115</v>
      </c>
      <c r="C42" s="49">
        <v>41801.25</v>
      </c>
      <c r="D42" s="49">
        <v>1876.9850000000001</v>
      </c>
      <c r="E42" s="49">
        <v>90263.450000000012</v>
      </c>
      <c r="F42" s="49">
        <v>10480</v>
      </c>
      <c r="G42" s="49">
        <v>34935.21</v>
      </c>
      <c r="H42" s="49">
        <v>16472.080000000002</v>
      </c>
      <c r="I42" s="49">
        <v>3031.5949999999998</v>
      </c>
      <c r="J42" s="49">
        <v>172980.89689999999</v>
      </c>
      <c r="K42" s="6">
        <f t="shared" si="2"/>
        <v>0.258359807688954</v>
      </c>
      <c r="L42" s="2">
        <f t="shared" si="3"/>
        <v>0.77990647294037152</v>
      </c>
    </row>
    <row r="43" spans="1:12" x14ac:dyDescent="0.25">
      <c r="A43">
        <v>2044</v>
      </c>
      <c r="B43" s="49">
        <v>115</v>
      </c>
      <c r="C43" s="49">
        <v>41801.269999999997</v>
      </c>
      <c r="D43" s="49">
        <v>1876.9850000000001</v>
      </c>
      <c r="E43" s="49">
        <v>90341.62000000001</v>
      </c>
      <c r="F43" s="49">
        <v>11184.55</v>
      </c>
      <c r="G43" s="49">
        <v>36412.18</v>
      </c>
      <c r="H43" s="49">
        <v>16977.03</v>
      </c>
      <c r="I43" s="49">
        <v>3040.694</v>
      </c>
      <c r="J43" s="49">
        <v>174202.78590000002</v>
      </c>
      <c r="K43" s="6">
        <f t="shared" si="2"/>
        <v>0.26463141297486054</v>
      </c>
      <c r="L43" s="2">
        <f t="shared" si="3"/>
        <v>0.78293233877372659</v>
      </c>
    </row>
    <row r="44" spans="1:12" x14ac:dyDescent="0.25">
      <c r="A44">
        <v>2045</v>
      </c>
      <c r="B44" s="49">
        <v>115</v>
      </c>
      <c r="C44" s="49">
        <v>41801.300000000003</v>
      </c>
      <c r="D44" s="49">
        <v>1876.9850000000001</v>
      </c>
      <c r="E44" s="49">
        <v>90450.69</v>
      </c>
      <c r="F44" s="49">
        <v>11209.55</v>
      </c>
      <c r="G44" s="49">
        <v>36730.57</v>
      </c>
      <c r="H44" s="49">
        <v>18083.2</v>
      </c>
      <c r="I44" s="49">
        <v>3036.8935000000001</v>
      </c>
      <c r="J44" s="49">
        <v>174753.25690000001</v>
      </c>
      <c r="K44" s="6">
        <f t="shared" si="2"/>
        <v>0.26961456330251649</v>
      </c>
      <c r="L44" s="2">
        <f t="shared" si="3"/>
        <v>0.78459231301080645</v>
      </c>
    </row>
    <row r="45" spans="1:12" x14ac:dyDescent="0.25">
      <c r="A45">
        <v>2046</v>
      </c>
      <c r="B45" s="49">
        <v>115</v>
      </c>
      <c r="C45" s="49">
        <v>41801.32</v>
      </c>
      <c r="D45" s="49">
        <v>1876.9850000000001</v>
      </c>
      <c r="E45" s="49">
        <v>90530.240000000005</v>
      </c>
      <c r="F45" s="49">
        <v>11234.55</v>
      </c>
      <c r="G45" s="49">
        <v>38148.910000000003</v>
      </c>
      <c r="H45" s="49">
        <v>18598.68</v>
      </c>
      <c r="I45" s="49">
        <v>3058.7669999999998</v>
      </c>
      <c r="J45" s="49">
        <v>175329.56590000002</v>
      </c>
      <c r="K45" s="6">
        <f t="shared" si="2"/>
        <v>0.27632625533458927</v>
      </c>
      <c r="L45" s="2">
        <f t="shared" si="3"/>
        <v>0.78675323517041795</v>
      </c>
    </row>
    <row r="46" spans="1:12" x14ac:dyDescent="0.25">
      <c r="A46">
        <v>2047</v>
      </c>
      <c r="B46" s="49">
        <v>115</v>
      </c>
      <c r="C46" s="49">
        <v>41801.339999999997</v>
      </c>
      <c r="D46" s="49">
        <v>1876.9850000000001</v>
      </c>
      <c r="E46" s="49">
        <v>90595.21</v>
      </c>
      <c r="F46" s="49">
        <v>11284.55</v>
      </c>
      <c r="G46" s="49">
        <v>38467.980000000003</v>
      </c>
      <c r="H46" s="49">
        <v>18907.5</v>
      </c>
      <c r="I46" s="49">
        <v>3080.8213999999998</v>
      </c>
      <c r="J46" s="49">
        <v>175982.43089999998</v>
      </c>
      <c r="K46" s="6">
        <f t="shared" si="2"/>
        <v>0.27834692084447016</v>
      </c>
      <c r="L46" s="2">
        <f t="shared" si="3"/>
        <v>0.78754448472951943</v>
      </c>
    </row>
    <row r="47" spans="1:12" x14ac:dyDescent="0.25">
      <c r="A47">
        <v>2048</v>
      </c>
      <c r="B47" s="49">
        <v>115</v>
      </c>
      <c r="C47" s="49">
        <v>41951.37</v>
      </c>
      <c r="D47" s="49">
        <v>1876.9850000000001</v>
      </c>
      <c r="E47" s="49">
        <v>90653.69</v>
      </c>
      <c r="F47" s="49">
        <v>11384.55</v>
      </c>
      <c r="G47" s="49">
        <v>39887.82</v>
      </c>
      <c r="H47" s="49">
        <v>19425.64</v>
      </c>
      <c r="I47" s="49">
        <v>3103.0543000000002</v>
      </c>
      <c r="J47" s="49">
        <v>176679.8119</v>
      </c>
      <c r="K47" s="6">
        <f t="shared" si="2"/>
        <v>0.28461611383726698</v>
      </c>
      <c r="L47" s="2">
        <f t="shared" si="3"/>
        <v>0.78913745835984905</v>
      </c>
    </row>
    <row r="48" spans="1:12" x14ac:dyDescent="0.25">
      <c r="A48">
        <v>2049</v>
      </c>
      <c r="B48" s="49">
        <v>115</v>
      </c>
      <c r="C48" s="49">
        <v>41951.39</v>
      </c>
      <c r="D48" s="49">
        <v>1876.9850000000001</v>
      </c>
      <c r="E48" s="49">
        <v>90860.840000000011</v>
      </c>
      <c r="F48" s="49">
        <v>11484.55</v>
      </c>
      <c r="G48" s="49">
        <v>40208.43</v>
      </c>
      <c r="H48" s="49">
        <v>19737.28</v>
      </c>
      <c r="I48" s="49">
        <v>3125.7157999999999</v>
      </c>
      <c r="J48" s="49">
        <v>177458.25689999998</v>
      </c>
      <c r="K48" s="6">
        <f t="shared" si="2"/>
        <v>0.2863281207900007</v>
      </c>
      <c r="L48" s="2">
        <f t="shared" si="3"/>
        <v>0.79010634814534186</v>
      </c>
    </row>
    <row r="49" spans="1:12" x14ac:dyDescent="0.25">
      <c r="A49">
        <v>2050</v>
      </c>
      <c r="B49" s="49">
        <v>115</v>
      </c>
      <c r="C49" s="49">
        <v>41951.42</v>
      </c>
      <c r="D49" s="49">
        <v>1876.9850000000001</v>
      </c>
      <c r="E49" s="49">
        <v>90913.510000000009</v>
      </c>
      <c r="F49" s="49">
        <v>11584.55</v>
      </c>
      <c r="G49" s="49">
        <v>40529.85</v>
      </c>
      <c r="H49" s="49">
        <v>20660.39</v>
      </c>
      <c r="I49" s="49">
        <v>3148.5603000000001</v>
      </c>
      <c r="J49" s="49">
        <v>178068.4939</v>
      </c>
      <c r="K49" s="6">
        <f t="shared" si="2"/>
        <v>0.29030345849934741</v>
      </c>
      <c r="L49" s="2">
        <f>SUM(E49:I49)/SUM(B49:I49)</f>
        <v>0.79152030700096088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/>
  </sheetViews>
  <sheetFormatPr defaultRowHeight="15" x14ac:dyDescent="0.25"/>
  <cols>
    <col min="2" max="2" width="8.42578125" style="49" bestFit="1" customWidth="1"/>
    <col min="3" max="3" width="11" style="49" bestFit="1" customWidth="1"/>
    <col min="4" max="4" width="7.5703125" style="49" bestFit="1" customWidth="1"/>
    <col min="5" max="5" width="15.42578125" style="49" bestFit="1" customWidth="1"/>
    <col min="6" max="6" width="9.5703125" style="49" bestFit="1" customWidth="1"/>
    <col min="7" max="7" width="6.5703125" style="49" bestFit="1" customWidth="1"/>
    <col min="8" max="8" width="7.140625" style="49" bestFit="1" customWidth="1"/>
    <col min="9" max="9" width="13.28515625" style="49" bestFit="1" customWidth="1"/>
    <col min="10" max="10" width="28.140625" style="49" bestFit="1" customWidth="1"/>
  </cols>
  <sheetData>
    <row r="1" spans="1:12" x14ac:dyDescent="0.25">
      <c r="A1" s="1" t="s">
        <v>31</v>
      </c>
      <c r="E1" s="50"/>
      <c r="G1" s="51"/>
      <c r="H1" s="51" t="s">
        <v>3</v>
      </c>
      <c r="I1" s="51"/>
      <c r="J1" s="51"/>
    </row>
    <row r="2" spans="1:12" x14ac:dyDescent="0.25">
      <c r="G2" s="51"/>
      <c r="H2" s="51"/>
      <c r="I2" s="51"/>
      <c r="J2" s="51"/>
    </row>
    <row r="3" spans="1:12" x14ac:dyDescent="0.25">
      <c r="B3" s="65" t="s">
        <v>48</v>
      </c>
      <c r="C3" s="65" t="s">
        <v>42</v>
      </c>
      <c r="D3" s="49" t="s">
        <v>55</v>
      </c>
      <c r="E3" s="49" t="s">
        <v>56</v>
      </c>
      <c r="F3" s="49" t="s">
        <v>51</v>
      </c>
      <c r="G3" s="49" t="s">
        <v>57</v>
      </c>
      <c r="H3" s="49" t="s">
        <v>58</v>
      </c>
      <c r="I3" s="49" t="s">
        <v>59</v>
      </c>
      <c r="J3" s="63" t="s">
        <v>60</v>
      </c>
    </row>
    <row r="4" spans="1:12" x14ac:dyDescent="0.25">
      <c r="A4">
        <v>2005</v>
      </c>
      <c r="B4" s="65">
        <v>93.928190000000001</v>
      </c>
      <c r="C4" s="65">
        <v>40.015800000000006</v>
      </c>
      <c r="D4" s="49">
        <v>11.627932899999999</v>
      </c>
      <c r="E4" s="49">
        <v>358.38079999999997</v>
      </c>
      <c r="F4" s="49">
        <v>86.668580000000006</v>
      </c>
      <c r="G4" s="49">
        <v>1.4534069999999999</v>
      </c>
      <c r="H4" s="49">
        <v>0</v>
      </c>
      <c r="I4" s="49">
        <v>7.2670129999999995</v>
      </c>
      <c r="J4" s="49">
        <v>599.34172289999992</v>
      </c>
      <c r="K4" s="6">
        <f>SUM(G4:H4)/SUM(B4:I4)</f>
        <v>2.4250055426935473E-3</v>
      </c>
      <c r="L4" s="2">
        <f>SUM(E4:I4)/SUM(B4:I4)</f>
        <v>0.75711365096421201</v>
      </c>
    </row>
    <row r="5" spans="1:12" x14ac:dyDescent="0.25">
      <c r="A5">
        <v>2006</v>
      </c>
      <c r="B5" s="65">
        <v>88.817189999999997</v>
      </c>
      <c r="C5" s="65">
        <v>43.057989999999997</v>
      </c>
      <c r="D5" s="49">
        <v>11.2650805</v>
      </c>
      <c r="E5" s="49">
        <v>349.12450000000001</v>
      </c>
      <c r="F5" s="49">
        <v>92.144580000000005</v>
      </c>
      <c r="G5" s="49">
        <v>2.529407</v>
      </c>
      <c r="H5" s="49">
        <v>0</v>
      </c>
      <c r="I5" s="49">
        <v>7.4129569999999996</v>
      </c>
      <c r="J5" s="49">
        <v>594.35170449999998</v>
      </c>
      <c r="K5" s="6">
        <f t="shared" ref="K5:K39" si="0">SUM(G5:H5)/SUM(B5:I5)</f>
        <v>4.2557411392096043E-3</v>
      </c>
      <c r="L5" s="2">
        <f t="shared" ref="L5:L39" si="1">SUM(E5:I5)/SUM(B5:I5)</f>
        <v>0.75916572726847464</v>
      </c>
    </row>
    <row r="6" spans="1:12" x14ac:dyDescent="0.25">
      <c r="A6">
        <v>2007</v>
      </c>
      <c r="B6" s="65">
        <v>93.869799999999998</v>
      </c>
      <c r="C6" s="65">
        <v>47.278589999999994</v>
      </c>
      <c r="D6" s="49">
        <v>12.194198700000001</v>
      </c>
      <c r="E6" s="49">
        <v>363.79849999999999</v>
      </c>
      <c r="F6" s="49">
        <v>88.190579999999997</v>
      </c>
      <c r="G6" s="49">
        <v>3.6834070000000003</v>
      </c>
      <c r="H6" s="49">
        <v>0</v>
      </c>
      <c r="I6" s="49">
        <v>7.2405970000000002</v>
      </c>
      <c r="J6" s="49">
        <v>616.25567269999999</v>
      </c>
      <c r="K6" s="6">
        <f t="shared" si="0"/>
        <v>5.9770760143462789E-3</v>
      </c>
      <c r="L6" s="2">
        <f t="shared" si="1"/>
        <v>0.75117050358634385</v>
      </c>
    </row>
    <row r="7" spans="1:12" x14ac:dyDescent="0.25">
      <c r="A7">
        <v>2008</v>
      </c>
      <c r="B7" s="65">
        <v>88.142619999999994</v>
      </c>
      <c r="C7" s="65">
        <v>43.912879999999994</v>
      </c>
      <c r="D7" s="49">
        <v>9.8848196999999995</v>
      </c>
      <c r="E7" s="49">
        <v>373.81729999999999</v>
      </c>
      <c r="F7" s="49">
        <v>90.585229999999996</v>
      </c>
      <c r="G7" s="49">
        <v>4.7154369999999997</v>
      </c>
      <c r="H7" s="49">
        <v>0</v>
      </c>
      <c r="I7" s="49">
        <v>6.6128489999999998</v>
      </c>
      <c r="J7" s="49">
        <v>617.67113569999992</v>
      </c>
      <c r="K7" s="6">
        <f t="shared" si="0"/>
        <v>7.6342194534572945E-3</v>
      </c>
      <c r="L7" s="2">
        <f t="shared" si="1"/>
        <v>0.77020082128471068</v>
      </c>
    </row>
    <row r="8" spans="1:12" x14ac:dyDescent="0.25">
      <c r="A8">
        <v>2009</v>
      </c>
      <c r="B8" s="65">
        <v>73.6053</v>
      </c>
      <c r="C8" s="65">
        <v>42.61974</v>
      </c>
      <c r="D8" s="49">
        <v>10.392863199999999</v>
      </c>
      <c r="E8" s="49">
        <v>365.01179999999999</v>
      </c>
      <c r="F8" s="49">
        <v>84.992270000000005</v>
      </c>
      <c r="G8" s="49">
        <v>7.0312280000000005</v>
      </c>
      <c r="H8" s="49">
        <v>5.0000000000000001E-3</v>
      </c>
      <c r="I8" s="49">
        <v>6.2379899999999999</v>
      </c>
      <c r="J8" s="49">
        <v>589.89619120000009</v>
      </c>
      <c r="K8" s="6">
        <f t="shared" si="0"/>
        <v>1.1927908850685254E-2</v>
      </c>
      <c r="L8" s="2">
        <f t="shared" si="1"/>
        <v>0.78535561834629464</v>
      </c>
    </row>
    <row r="9" spans="1:12" x14ac:dyDescent="0.25">
      <c r="A9">
        <v>2010</v>
      </c>
      <c r="B9" s="65">
        <v>68.804130000000001</v>
      </c>
      <c r="C9" s="65">
        <v>54.093180000000004</v>
      </c>
      <c r="D9" s="49">
        <v>7.6421106000000005</v>
      </c>
      <c r="E9" s="49">
        <v>347.9375</v>
      </c>
      <c r="F9" s="49">
        <v>85.526589999999999</v>
      </c>
      <c r="G9" s="49">
        <v>8.3542290000000001</v>
      </c>
      <c r="H9" s="49">
        <v>0.123</v>
      </c>
      <c r="I9" s="49">
        <v>8.5628220000000006</v>
      </c>
      <c r="J9" s="49">
        <v>581.04356160000009</v>
      </c>
      <c r="K9" s="6">
        <f t="shared" si="0"/>
        <v>1.4589661705667195E-2</v>
      </c>
      <c r="L9" s="2">
        <f t="shared" si="1"/>
        <v>0.77533625836841191</v>
      </c>
    </row>
    <row r="10" spans="1:12" x14ac:dyDescent="0.25">
      <c r="A10">
        <v>2011</v>
      </c>
      <c r="B10" s="65">
        <v>62.795139999999996</v>
      </c>
      <c r="C10" s="65">
        <v>63.514069999999997</v>
      </c>
      <c r="D10" s="49">
        <v>6.9441772000000004</v>
      </c>
      <c r="E10" s="49">
        <v>371.95320000000004</v>
      </c>
      <c r="F10" s="49">
        <v>88.291219999999996</v>
      </c>
      <c r="G10" s="49">
        <v>11.62299</v>
      </c>
      <c r="H10" s="49">
        <v>0.39800000000000002</v>
      </c>
      <c r="I10" s="49">
        <v>9.0263922999999995</v>
      </c>
      <c r="J10" s="49">
        <v>614.54518949999999</v>
      </c>
      <c r="K10" s="6">
        <f t="shared" si="0"/>
        <v>1.9560790980693209E-2</v>
      </c>
      <c r="L10" s="2">
        <f t="shared" si="1"/>
        <v>0.78316747169005396</v>
      </c>
    </row>
    <row r="11" spans="1:12" x14ac:dyDescent="0.25">
      <c r="A11">
        <v>2012</v>
      </c>
      <c r="B11" s="65">
        <v>60.878599999999999</v>
      </c>
      <c r="C11" s="65">
        <v>63.899029999999996</v>
      </c>
      <c r="D11" s="49">
        <v>6.4843747</v>
      </c>
      <c r="E11" s="49">
        <v>375.7602</v>
      </c>
      <c r="F11" s="49">
        <v>89.487619999999993</v>
      </c>
      <c r="G11" s="49">
        <v>13.71678</v>
      </c>
      <c r="H11" s="49">
        <v>0.84199999999999997</v>
      </c>
      <c r="I11" s="49">
        <v>9.3922723999999995</v>
      </c>
      <c r="J11" s="49">
        <v>620.46087709999995</v>
      </c>
      <c r="K11" s="6">
        <f t="shared" si="0"/>
        <v>2.34644609150007E-2</v>
      </c>
      <c r="L11" s="2">
        <f t="shared" si="1"/>
        <v>0.78844434912075145</v>
      </c>
    </row>
    <row r="12" spans="1:12" x14ac:dyDescent="0.25">
      <c r="A12">
        <v>2013</v>
      </c>
      <c r="B12" s="65">
        <v>61.844709999999999</v>
      </c>
      <c r="C12" s="65">
        <v>60.403559999999999</v>
      </c>
      <c r="D12" s="49">
        <v>7.005834000000001</v>
      </c>
      <c r="E12" s="49">
        <v>387.39620000000002</v>
      </c>
      <c r="F12" s="49">
        <v>97.581990000000005</v>
      </c>
      <c r="G12" s="49">
        <v>17.544740000000001</v>
      </c>
      <c r="H12" s="49">
        <v>1.173</v>
      </c>
      <c r="I12" s="49">
        <v>9.5462383999999982</v>
      </c>
      <c r="J12" s="49">
        <v>642.49627240000007</v>
      </c>
      <c r="K12" s="6">
        <f t="shared" si="0"/>
        <v>2.9132838281039648E-2</v>
      </c>
      <c r="L12" s="2">
        <f t="shared" si="1"/>
        <v>0.79882513011759537</v>
      </c>
    </row>
    <row r="13" spans="1:12" x14ac:dyDescent="0.25">
      <c r="A13">
        <v>2014</v>
      </c>
      <c r="B13" s="65">
        <v>61.84937</v>
      </c>
      <c r="C13" s="65">
        <v>59.0383</v>
      </c>
      <c r="D13" s="49">
        <v>9.0057747999999993</v>
      </c>
      <c r="E13" s="49">
        <v>378.78620000000001</v>
      </c>
      <c r="F13" s="49">
        <v>101.20780000000001</v>
      </c>
      <c r="G13" s="49">
        <v>21.484500000000001</v>
      </c>
      <c r="H13" s="49">
        <v>1.7577070000000001</v>
      </c>
      <c r="I13" s="49">
        <v>12.4367585</v>
      </c>
      <c r="J13" s="49">
        <v>645.56641030000003</v>
      </c>
      <c r="K13" s="6">
        <f t="shared" si="0"/>
        <v>3.6002813388632093E-2</v>
      </c>
      <c r="L13" s="2">
        <f t="shared" si="1"/>
        <v>0.79879150660946341</v>
      </c>
    </row>
    <row r="14" spans="1:12" x14ac:dyDescent="0.25">
      <c r="A14">
        <v>2015</v>
      </c>
      <c r="B14" s="65">
        <v>58.394649999999999</v>
      </c>
      <c r="C14" s="65">
        <v>64.462969999999999</v>
      </c>
      <c r="D14" s="49">
        <v>6.3335748999999995</v>
      </c>
      <c r="E14" s="49">
        <v>378.0813</v>
      </c>
      <c r="F14" s="49">
        <v>96.0458</v>
      </c>
      <c r="G14" s="49">
        <v>26.2881</v>
      </c>
      <c r="H14" s="49">
        <v>2.9538409999999997</v>
      </c>
      <c r="I14" s="49">
        <v>7.5610033999999997</v>
      </c>
      <c r="J14" s="49">
        <v>640.12123930000007</v>
      </c>
      <c r="K14" s="6">
        <f t="shared" si="0"/>
        <v>4.5681879001511209E-2</v>
      </c>
      <c r="L14" s="2">
        <f t="shared" si="1"/>
        <v>0.79817699059435043</v>
      </c>
    </row>
    <row r="15" spans="1:12" x14ac:dyDescent="0.25">
      <c r="A15">
        <v>2016</v>
      </c>
      <c r="B15" s="65">
        <v>58.789679999999997</v>
      </c>
      <c r="C15" s="65">
        <v>62.784019999999998</v>
      </c>
      <c r="D15" s="49">
        <v>6.3083518999999999</v>
      </c>
      <c r="E15" s="49">
        <v>381.68150000000003</v>
      </c>
      <c r="F15" s="49">
        <v>95.687309999999997</v>
      </c>
      <c r="G15" s="49">
        <v>29.944849999999999</v>
      </c>
      <c r="H15" s="49">
        <v>2.9879099999999998</v>
      </c>
      <c r="I15" s="49">
        <v>10.4560443</v>
      </c>
      <c r="J15" s="49">
        <v>648.63966620000008</v>
      </c>
      <c r="K15" s="6">
        <f t="shared" si="0"/>
        <v>5.0772041421601237E-2</v>
      </c>
      <c r="L15" s="2">
        <f t="shared" si="1"/>
        <v>0.80284577314060035</v>
      </c>
    </row>
    <row r="16" spans="1:12" x14ac:dyDescent="0.25">
      <c r="A16">
        <v>2017</v>
      </c>
      <c r="B16" s="65">
        <v>55.854320000000001</v>
      </c>
      <c r="C16" s="65">
        <v>58.346809999999998</v>
      </c>
      <c r="D16" s="49">
        <v>5.3679160000000001</v>
      </c>
      <c r="E16" s="49">
        <v>390.60640000000001</v>
      </c>
      <c r="F16" s="49">
        <v>95.565020000000004</v>
      </c>
      <c r="G16" s="49">
        <v>30.231570000000001</v>
      </c>
      <c r="H16" s="49">
        <v>2.9879099999999998</v>
      </c>
      <c r="I16" s="49">
        <v>9.8458689999999986</v>
      </c>
      <c r="J16" s="49">
        <v>648.80581500000005</v>
      </c>
      <c r="K16" s="6">
        <f t="shared" si="0"/>
        <v>5.1200959103610999E-2</v>
      </c>
      <c r="L16" s="2">
        <f t="shared" si="1"/>
        <v>0.81570904077054252</v>
      </c>
    </row>
    <row r="17" spans="1:12" x14ac:dyDescent="0.25">
      <c r="A17">
        <v>2018</v>
      </c>
      <c r="B17" s="65">
        <v>50.84599</v>
      </c>
      <c r="C17" s="65">
        <v>66.119960000000006</v>
      </c>
      <c r="D17" s="49">
        <v>5.7323449000000002</v>
      </c>
      <c r="E17" s="49">
        <v>382.12059999999997</v>
      </c>
      <c r="F17" s="49">
        <v>95.029619999999994</v>
      </c>
      <c r="G17" s="49">
        <v>31.860310000000002</v>
      </c>
      <c r="H17" s="49">
        <v>2.9879099999999998</v>
      </c>
      <c r="I17" s="49">
        <v>9.3767582999999988</v>
      </c>
      <c r="J17" s="49">
        <v>644.07349320000003</v>
      </c>
      <c r="K17" s="6">
        <f t="shared" si="0"/>
        <v>5.4105968290762758E-2</v>
      </c>
      <c r="L17" s="2">
        <f t="shared" si="1"/>
        <v>0.80949643760312406</v>
      </c>
    </row>
    <row r="18" spans="1:12" x14ac:dyDescent="0.25">
      <c r="A18">
        <v>2019</v>
      </c>
      <c r="B18" s="65">
        <v>50.080169999999995</v>
      </c>
      <c r="C18" s="65">
        <v>65.574380000000005</v>
      </c>
      <c r="D18" s="49">
        <v>3.2778285999999999</v>
      </c>
      <c r="E18" s="49">
        <v>385.42779999999999</v>
      </c>
      <c r="F18" s="49">
        <v>95.029520000000005</v>
      </c>
      <c r="G18" s="49">
        <v>33.657879999999999</v>
      </c>
      <c r="H18" s="49">
        <v>3.1064289999999999</v>
      </c>
      <c r="I18" s="49">
        <v>8.4879084000000002</v>
      </c>
      <c r="J18" s="49">
        <v>645.75825850000001</v>
      </c>
      <c r="K18" s="6">
        <f t="shared" si="0"/>
        <v>5.7030590297513319E-2</v>
      </c>
      <c r="L18" s="2">
        <f t="shared" si="1"/>
        <v>0.81550629016187026</v>
      </c>
    </row>
    <row r="19" spans="1:12" x14ac:dyDescent="0.25">
      <c r="A19">
        <v>2020</v>
      </c>
      <c r="B19" s="65">
        <v>37.210070000000002</v>
      </c>
      <c r="C19" s="65">
        <v>64.000640000000004</v>
      </c>
      <c r="D19" s="49">
        <v>2.8006810999999998</v>
      </c>
      <c r="E19" s="49">
        <v>385.4563</v>
      </c>
      <c r="F19" s="49">
        <v>89.281940000000006</v>
      </c>
      <c r="G19" s="49">
        <v>34.523769999999999</v>
      </c>
      <c r="H19" s="49">
        <v>3.2124259999999998</v>
      </c>
      <c r="I19" s="49">
        <v>8.802654200000001</v>
      </c>
      <c r="J19" s="49">
        <v>627.10121660000004</v>
      </c>
      <c r="K19" s="6">
        <f t="shared" si="0"/>
        <v>6.0350057818984483E-2</v>
      </c>
      <c r="L19" s="2">
        <f t="shared" si="1"/>
        <v>0.83365855247524134</v>
      </c>
    </row>
    <row r="20" spans="1:12" x14ac:dyDescent="0.25">
      <c r="A20">
        <v>2021</v>
      </c>
      <c r="B20" s="65">
        <v>38.079730000000005</v>
      </c>
      <c r="C20" s="65">
        <v>70.506249999999994</v>
      </c>
      <c r="D20" s="49">
        <v>2.7390385999999998</v>
      </c>
      <c r="E20" s="49">
        <v>397.0616</v>
      </c>
      <c r="F20" s="49">
        <v>90.628529999999998</v>
      </c>
      <c r="G20" s="49">
        <v>35.750800000000005</v>
      </c>
      <c r="H20" s="49">
        <v>3.2715559999999999</v>
      </c>
      <c r="I20" s="49">
        <v>9.1361884000000018</v>
      </c>
      <c r="J20" s="49">
        <v>647.04118359999995</v>
      </c>
      <c r="K20" s="6">
        <f t="shared" si="0"/>
        <v>6.0296573272486213E-2</v>
      </c>
      <c r="L20" s="2">
        <f t="shared" si="1"/>
        <v>0.82798278143237192</v>
      </c>
    </row>
    <row r="21" spans="1:12" x14ac:dyDescent="0.25">
      <c r="A21">
        <v>2022</v>
      </c>
      <c r="B21" s="65">
        <v>25.398490000000002</v>
      </c>
      <c r="C21" s="65">
        <v>82.988020000000006</v>
      </c>
      <c r="D21" s="49">
        <v>2.7363461</v>
      </c>
      <c r="E21" s="49">
        <v>407.99619999999999</v>
      </c>
      <c r="F21" s="49">
        <v>76.248539999999991</v>
      </c>
      <c r="G21" s="49">
        <v>39.347269999999995</v>
      </c>
      <c r="H21" s="49">
        <v>3.2954289999999999</v>
      </c>
      <c r="I21" s="49">
        <v>9.2684928000000006</v>
      </c>
      <c r="J21" s="49">
        <v>648.35711830000002</v>
      </c>
      <c r="K21" s="6">
        <f t="shared" si="0"/>
        <v>6.5879957442059725E-2</v>
      </c>
      <c r="L21" s="2">
        <f t="shared" si="1"/>
        <v>0.82832303765040471</v>
      </c>
    </row>
    <row r="22" spans="1:12" x14ac:dyDescent="0.25">
      <c r="A22">
        <v>2023</v>
      </c>
      <c r="B22" s="65">
        <v>11.92895</v>
      </c>
      <c r="C22" s="65">
        <v>97.855260000000001</v>
      </c>
      <c r="D22" s="49">
        <v>2.7380571999999996</v>
      </c>
      <c r="E22" s="49">
        <v>407.74979999999999</v>
      </c>
      <c r="F22" s="49">
        <v>71.878950000000003</v>
      </c>
      <c r="G22" s="49">
        <v>40.174399999999999</v>
      </c>
      <c r="H22" s="49">
        <v>3.2977629999999998</v>
      </c>
      <c r="I22" s="49">
        <v>9.7108620999999982</v>
      </c>
      <c r="J22" s="49">
        <v>648.78529750000007</v>
      </c>
      <c r="K22" s="6">
        <f t="shared" si="0"/>
        <v>6.7363814940032005E-2</v>
      </c>
      <c r="L22" s="2">
        <f t="shared" si="1"/>
        <v>0.82563717420056504</v>
      </c>
    </row>
    <row r="23" spans="1:12" x14ac:dyDescent="0.25">
      <c r="A23">
        <v>2024</v>
      </c>
      <c r="B23" s="65">
        <v>11.845840000000001</v>
      </c>
      <c r="C23" s="65">
        <v>94.815950000000001</v>
      </c>
      <c r="D23" s="49">
        <v>2.7099856</v>
      </c>
      <c r="E23" s="49">
        <v>407.87299999999999</v>
      </c>
      <c r="F23" s="49">
        <v>81.290779999999998</v>
      </c>
      <c r="G23" s="49">
        <v>40.812769999999993</v>
      </c>
      <c r="H23" s="49">
        <v>3.4801289999999998</v>
      </c>
      <c r="I23" s="49">
        <v>9.7166342999999991</v>
      </c>
      <c r="J23" s="49">
        <v>655.73086650000005</v>
      </c>
      <c r="K23" s="6">
        <f t="shared" si="0"/>
        <v>6.7877147117396661E-2</v>
      </c>
      <c r="L23" s="2">
        <f t="shared" si="1"/>
        <v>0.83239200254442358</v>
      </c>
    </row>
    <row r="24" spans="1:12" x14ac:dyDescent="0.25">
      <c r="A24">
        <v>2025</v>
      </c>
      <c r="B24" s="65">
        <v>10.64119</v>
      </c>
      <c r="C24" s="65">
        <v>106.1108</v>
      </c>
      <c r="D24" s="49">
        <v>2.4060860000000002</v>
      </c>
      <c r="E24" s="49">
        <v>413.13529999999997</v>
      </c>
      <c r="F24" s="49">
        <v>65.331550000000007</v>
      </c>
      <c r="G24" s="49">
        <v>43.073300000000003</v>
      </c>
      <c r="H24" s="49">
        <v>3.6449209999999996</v>
      </c>
      <c r="I24" s="49">
        <v>9.7204756000000021</v>
      </c>
      <c r="J24" s="49">
        <v>660.66437589999998</v>
      </c>
      <c r="K24" s="6">
        <f t="shared" si="0"/>
        <v>7.1427640042551435E-2</v>
      </c>
      <c r="L24" s="2">
        <f t="shared" si="1"/>
        <v>0.81781883003012912</v>
      </c>
    </row>
    <row r="25" spans="1:12" x14ac:dyDescent="0.25">
      <c r="A25">
        <v>2026</v>
      </c>
      <c r="B25" s="65">
        <v>10.18891</v>
      </c>
      <c r="C25" s="65">
        <v>100.0548</v>
      </c>
      <c r="D25" s="49">
        <v>2.2150642999999999</v>
      </c>
      <c r="E25" s="49">
        <v>413.18979999999999</v>
      </c>
      <c r="F25" s="49">
        <v>71.687060000000002</v>
      </c>
      <c r="G25" s="49">
        <v>44.227359999999997</v>
      </c>
      <c r="H25" s="49">
        <v>3.8726309999999997</v>
      </c>
      <c r="I25" s="49">
        <v>9.8917769</v>
      </c>
      <c r="J25" s="49">
        <v>663.86649360000001</v>
      </c>
      <c r="K25" s="6">
        <f t="shared" si="0"/>
        <v>7.3398412516436057E-2</v>
      </c>
      <c r="L25" s="2">
        <f t="shared" si="1"/>
        <v>0.82839299268966238</v>
      </c>
    </row>
    <row r="26" spans="1:12" x14ac:dyDescent="0.25">
      <c r="A26">
        <v>2027</v>
      </c>
      <c r="B26" s="65">
        <v>8.5787829999999996</v>
      </c>
      <c r="C26" s="65">
        <v>98.937440000000009</v>
      </c>
      <c r="D26" s="49">
        <v>2.0797251000000001</v>
      </c>
      <c r="E26" s="49">
        <v>419.47219999999999</v>
      </c>
      <c r="F26" s="49">
        <v>71.499380000000002</v>
      </c>
      <c r="G26" s="49">
        <v>48.690820000000002</v>
      </c>
      <c r="H26" s="49">
        <v>4.2669040000000003</v>
      </c>
      <c r="I26" s="49">
        <v>9.8783578000000016</v>
      </c>
      <c r="J26" s="49">
        <v>672.93384379999998</v>
      </c>
      <c r="K26" s="6">
        <f t="shared" si="0"/>
        <v>7.9827307554118876E-2</v>
      </c>
      <c r="L26" s="2">
        <f t="shared" si="1"/>
        <v>0.83479748004910581</v>
      </c>
    </row>
    <row r="27" spans="1:12" x14ac:dyDescent="0.25">
      <c r="A27">
        <v>2028</v>
      </c>
      <c r="B27" s="65">
        <v>2.4105030000000003</v>
      </c>
      <c r="C27" s="65">
        <v>100.0658</v>
      </c>
      <c r="D27" s="49">
        <v>2.0510655</v>
      </c>
      <c r="E27" s="49">
        <v>423.404</v>
      </c>
      <c r="F27" s="49">
        <v>77.267949999999999</v>
      </c>
      <c r="G27" s="49">
        <v>53.098769999999995</v>
      </c>
      <c r="H27" s="49">
        <v>4.7797999999999998</v>
      </c>
      <c r="I27" s="49">
        <v>10.3062548</v>
      </c>
      <c r="J27" s="49">
        <v>684.54404210000007</v>
      </c>
      <c r="K27" s="6">
        <f t="shared" si="0"/>
        <v>8.5951786325646318E-2</v>
      </c>
      <c r="L27" s="2">
        <f t="shared" si="1"/>
        <v>0.84477304739052661</v>
      </c>
    </row>
    <row r="28" spans="1:12" x14ac:dyDescent="0.25">
      <c r="A28">
        <v>2029</v>
      </c>
      <c r="B28" s="65">
        <v>2.37235</v>
      </c>
      <c r="C28" s="65">
        <v>104.1553</v>
      </c>
      <c r="D28" s="49">
        <v>1.9433805000000002</v>
      </c>
      <c r="E28" s="49">
        <v>429.03820000000002</v>
      </c>
      <c r="F28" s="49">
        <v>70.826890000000006</v>
      </c>
      <c r="G28" s="49">
        <v>55.833570000000002</v>
      </c>
      <c r="H28" s="49">
        <v>5.3615559999999993</v>
      </c>
      <c r="I28" s="49">
        <v>10.334394899999999</v>
      </c>
      <c r="J28" s="49">
        <v>693.94727069999999</v>
      </c>
      <c r="K28" s="6">
        <f t="shared" si="0"/>
        <v>9.0010617206636792E-2</v>
      </c>
      <c r="L28" s="2">
        <f t="shared" si="1"/>
        <v>0.84045225424742276</v>
      </c>
    </row>
    <row r="29" spans="1:12" x14ac:dyDescent="0.25">
      <c r="A29">
        <v>2030</v>
      </c>
      <c r="B29" s="65">
        <v>2.2057829999999998</v>
      </c>
      <c r="C29" s="65">
        <v>92.784070000000014</v>
      </c>
      <c r="D29" s="49">
        <v>1.8634803999999998</v>
      </c>
      <c r="E29" s="49">
        <v>433.21770000000004</v>
      </c>
      <c r="F29" s="49">
        <v>77.197009999999992</v>
      </c>
      <c r="G29" s="49">
        <v>63.496679999999998</v>
      </c>
      <c r="H29" s="49">
        <v>5.788011</v>
      </c>
      <c r="I29" s="49">
        <v>10.437497199999999</v>
      </c>
      <c r="J29" s="49">
        <v>699.4638357</v>
      </c>
      <c r="K29" s="6">
        <f t="shared" si="0"/>
        <v>0.1008525126167165</v>
      </c>
      <c r="L29" s="2">
        <f t="shared" si="1"/>
        <v>0.85901788854489447</v>
      </c>
    </row>
    <row r="30" spans="1:12" x14ac:dyDescent="0.25">
      <c r="A30">
        <v>2031</v>
      </c>
      <c r="B30" s="65">
        <v>2.1271370000000003</v>
      </c>
      <c r="C30" s="65">
        <v>93.341300000000004</v>
      </c>
      <c r="D30" s="49">
        <v>1.9797539</v>
      </c>
      <c r="E30" s="49">
        <v>439.80879999999996</v>
      </c>
      <c r="F30" s="49">
        <v>70.996820000000014</v>
      </c>
      <c r="G30" s="49">
        <v>69.369009999999989</v>
      </c>
      <c r="H30" s="49">
        <v>6.4712579999999997</v>
      </c>
      <c r="I30" s="49">
        <v>10.443556400000002</v>
      </c>
      <c r="J30" s="49">
        <v>708.59622319999994</v>
      </c>
      <c r="K30" s="6">
        <f t="shared" si="0"/>
        <v>0.1091953324707039</v>
      </c>
      <c r="L30" s="2">
        <f t="shared" si="1"/>
        <v>0.85969343352011729</v>
      </c>
    </row>
    <row r="31" spans="1:12" x14ac:dyDescent="0.25">
      <c r="A31">
        <v>2032</v>
      </c>
      <c r="B31" s="65">
        <v>0.79406969999999999</v>
      </c>
      <c r="C31" s="65">
        <v>86.85217999999999</v>
      </c>
      <c r="D31" s="49">
        <v>1.3643645000000004</v>
      </c>
      <c r="E31" s="49">
        <v>440.56870000000004</v>
      </c>
      <c r="F31" s="49">
        <v>77.36527000000001</v>
      </c>
      <c r="G31" s="49">
        <v>77.055520000000001</v>
      </c>
      <c r="H31" s="49">
        <v>7.260122</v>
      </c>
      <c r="I31" s="49">
        <v>10.4434425</v>
      </c>
      <c r="J31" s="49">
        <v>714.59852000000001</v>
      </c>
      <c r="K31" s="6">
        <f t="shared" si="0"/>
        <v>0.12015847395554596</v>
      </c>
      <c r="L31" s="2">
        <f t="shared" si="1"/>
        <v>0.8731507070999015</v>
      </c>
    </row>
    <row r="32" spans="1:12" x14ac:dyDescent="0.25">
      <c r="A32">
        <v>2033</v>
      </c>
      <c r="B32" s="65">
        <v>0.77720489999999998</v>
      </c>
      <c r="C32" s="65">
        <v>84.918300000000002</v>
      </c>
      <c r="D32" s="49">
        <v>1.3591959</v>
      </c>
      <c r="E32" s="49">
        <v>441.35579999999999</v>
      </c>
      <c r="F32" s="49">
        <v>77.309640000000002</v>
      </c>
      <c r="G32" s="49">
        <v>80.966289999999987</v>
      </c>
      <c r="H32" s="49">
        <v>7.9724080000000006</v>
      </c>
      <c r="I32" s="49">
        <v>10.9132152</v>
      </c>
      <c r="J32" s="49">
        <v>720.26342699999998</v>
      </c>
      <c r="K32" s="6">
        <f t="shared" si="0"/>
        <v>0.12605190000906696</v>
      </c>
      <c r="L32" s="2">
        <f t="shared" si="1"/>
        <v>0.87661826980465962</v>
      </c>
    </row>
    <row r="33" spans="1:12" x14ac:dyDescent="0.25">
      <c r="A33">
        <v>2034</v>
      </c>
      <c r="B33" s="65">
        <v>0.75012210000000001</v>
      </c>
      <c r="C33" s="65">
        <v>78.698899999999995</v>
      </c>
      <c r="D33" s="49">
        <v>1.3477428</v>
      </c>
      <c r="E33" s="49">
        <v>441.8784</v>
      </c>
      <c r="F33" s="49">
        <v>89.340059999999994</v>
      </c>
      <c r="G33" s="49">
        <v>85.629199999999997</v>
      </c>
      <c r="H33" s="49">
        <v>8.6907250000000005</v>
      </c>
      <c r="I33" s="49">
        <v>10.920646999999999</v>
      </c>
      <c r="J33" s="49">
        <v>725.83929379999995</v>
      </c>
      <c r="K33" s="6">
        <f t="shared" si="0"/>
        <v>0.13150109822416689</v>
      </c>
      <c r="L33" s="2">
        <f t="shared" si="1"/>
        <v>0.88735292869126203</v>
      </c>
    </row>
    <row r="34" spans="1:12" x14ac:dyDescent="0.25">
      <c r="A34">
        <v>2035</v>
      </c>
      <c r="B34" s="65">
        <v>0.6580990000000001</v>
      </c>
      <c r="C34" s="65">
        <v>78.295259999999999</v>
      </c>
      <c r="D34" s="49">
        <v>1.2271592</v>
      </c>
      <c r="E34" s="49">
        <v>442.74930000000001</v>
      </c>
      <c r="F34" s="49">
        <v>89.193020000000004</v>
      </c>
      <c r="G34" s="49">
        <v>88.983339999999998</v>
      </c>
      <c r="H34" s="49">
        <v>9.4168749999999992</v>
      </c>
      <c r="I34" s="49">
        <v>10.638534999999999</v>
      </c>
      <c r="J34" s="49">
        <v>730.62149120000004</v>
      </c>
      <c r="K34" s="6">
        <f t="shared" si="0"/>
        <v>0.13644683328961585</v>
      </c>
      <c r="L34" s="2">
        <f t="shared" si="1"/>
        <v>0.88881754171054994</v>
      </c>
    </row>
    <row r="35" spans="1:12" x14ac:dyDescent="0.25">
      <c r="A35">
        <v>2036</v>
      </c>
      <c r="B35" s="65">
        <v>0.64232979999999995</v>
      </c>
      <c r="C35" s="65">
        <v>76.59066</v>
      </c>
      <c r="D35" s="49">
        <v>1.2103740000000001</v>
      </c>
      <c r="E35" s="49">
        <v>443.47579999999999</v>
      </c>
      <c r="F35" s="49">
        <v>88.325949999999992</v>
      </c>
      <c r="G35" s="49">
        <v>93.612399999999994</v>
      </c>
      <c r="H35" s="49">
        <v>10.23662</v>
      </c>
      <c r="I35" s="49">
        <v>10.5470366</v>
      </c>
      <c r="J35" s="49">
        <v>734.1558162</v>
      </c>
      <c r="K35" s="6">
        <f t="shared" si="0"/>
        <v>0.14331095753595621</v>
      </c>
      <c r="L35" s="2">
        <f t="shared" si="1"/>
        <v>0.89174867920256373</v>
      </c>
    </row>
    <row r="36" spans="1:12" x14ac:dyDescent="0.25">
      <c r="A36">
        <v>2037</v>
      </c>
      <c r="B36" s="65">
        <v>0.62133669999999996</v>
      </c>
      <c r="C36" s="65">
        <v>75.5548</v>
      </c>
      <c r="D36" s="49">
        <v>1.2122803</v>
      </c>
      <c r="E36" s="49">
        <v>444.50819999999999</v>
      </c>
      <c r="F36" s="49">
        <v>88.274169999999998</v>
      </c>
      <c r="G36" s="49">
        <v>96.9953</v>
      </c>
      <c r="H36" s="49">
        <v>10.97932</v>
      </c>
      <c r="I36" s="49">
        <v>10.535635699999998</v>
      </c>
      <c r="J36" s="49">
        <v>738.90671159999999</v>
      </c>
      <c r="K36" s="6">
        <f t="shared" si="0"/>
        <v>0.14817816530524652</v>
      </c>
      <c r="L36" s="2">
        <f t="shared" si="1"/>
        <v>0.89379658250302385</v>
      </c>
    </row>
    <row r="37" spans="1:12" x14ac:dyDescent="0.25">
      <c r="A37">
        <v>2038</v>
      </c>
      <c r="B37" s="65">
        <v>0.59538720000000001</v>
      </c>
      <c r="C37" s="65">
        <v>74.364960000000011</v>
      </c>
      <c r="D37" s="49">
        <v>1.2111932999999999</v>
      </c>
      <c r="E37" s="49">
        <v>445.1103</v>
      </c>
      <c r="F37" s="49">
        <v>88.213949999999997</v>
      </c>
      <c r="G37" s="49">
        <v>102.50280000000001</v>
      </c>
      <c r="H37" s="49">
        <v>11.722850000000001</v>
      </c>
      <c r="I37" s="49">
        <v>10.5633251</v>
      </c>
      <c r="J37" s="49">
        <v>744.01088790000006</v>
      </c>
      <c r="K37" s="6">
        <f t="shared" si="0"/>
        <v>0.15556042471705611</v>
      </c>
      <c r="L37" s="2">
        <f t="shared" si="1"/>
        <v>0.89626430498287868</v>
      </c>
    </row>
    <row r="38" spans="1:12" x14ac:dyDescent="0.25">
      <c r="A38">
        <v>2039</v>
      </c>
      <c r="B38" s="65">
        <v>0.48359660000000004</v>
      </c>
      <c r="C38" s="65">
        <v>74.487270000000009</v>
      </c>
      <c r="D38" s="49">
        <v>1.2255141000000001</v>
      </c>
      <c r="E38" s="49">
        <v>445.94779999999997</v>
      </c>
      <c r="F38" s="49">
        <v>88.135710000000003</v>
      </c>
      <c r="G38" s="49">
        <v>105.8749</v>
      </c>
      <c r="H38" s="49">
        <v>12.274059999999999</v>
      </c>
      <c r="I38" s="49">
        <v>10.5830603</v>
      </c>
      <c r="J38" s="49">
        <v>749.49207369999999</v>
      </c>
      <c r="K38" s="6">
        <f t="shared" si="0"/>
        <v>0.15987422968613016</v>
      </c>
      <c r="L38" s="2">
        <f t="shared" si="1"/>
        <v>0.89689424545689067</v>
      </c>
    </row>
    <row r="39" spans="1:12" x14ac:dyDescent="0.25">
      <c r="A39">
        <v>2040</v>
      </c>
      <c r="B39" s="65">
        <v>0.46255180000000001</v>
      </c>
      <c r="C39" s="65">
        <v>71.214240000000004</v>
      </c>
      <c r="D39" s="49">
        <v>1.2128832999999999</v>
      </c>
      <c r="E39" s="49">
        <v>447.44259999999997</v>
      </c>
      <c r="F39" s="49">
        <v>88.22666000000001</v>
      </c>
      <c r="G39" s="49">
        <v>110.71639999999999</v>
      </c>
      <c r="H39" s="49">
        <v>16.00291</v>
      </c>
      <c r="I39" s="49">
        <v>10.616123399999999</v>
      </c>
      <c r="J39" s="49">
        <v>754.77461870000002</v>
      </c>
      <c r="K39" s="6">
        <f t="shared" si="0"/>
        <v>0.1698890826255112</v>
      </c>
      <c r="L39" s="2">
        <f t="shared" si="1"/>
        <v>0.90227882368038015</v>
      </c>
    </row>
    <row r="40" spans="1:12" x14ac:dyDescent="0.25">
      <c r="A40">
        <v>2041</v>
      </c>
      <c r="B40" s="65">
        <v>6.7908900000000008E-2</v>
      </c>
      <c r="C40" s="65">
        <v>70.727949999999993</v>
      </c>
      <c r="D40" s="49">
        <v>2.0973006999999999</v>
      </c>
      <c r="E40" s="49">
        <v>448.03820000000002</v>
      </c>
      <c r="F40" s="49">
        <v>86.881679999999989</v>
      </c>
      <c r="G40" s="49">
        <v>114.9854</v>
      </c>
      <c r="H40" s="49">
        <v>16.289090000000002</v>
      </c>
      <c r="I40" s="49">
        <v>10.3774193</v>
      </c>
      <c r="J40" s="49">
        <v>756.83558799999992</v>
      </c>
      <c r="K40" s="6">
        <f t="shared" ref="K40:K49" si="2">SUM(G40:H40)/SUM(B40:I40)</f>
        <v>0.17515761102993993</v>
      </c>
      <c r="L40" s="2">
        <f t="shared" ref="L40:L48" si="3">SUM(E40:I40)/SUM(B40:I40)</f>
        <v>0.9027397349175752</v>
      </c>
    </row>
    <row r="41" spans="1:12" x14ac:dyDescent="0.25">
      <c r="A41">
        <v>2042</v>
      </c>
      <c r="B41" s="65">
        <v>6.5581399999999998E-2</v>
      </c>
      <c r="C41" s="65">
        <v>68.934280000000001</v>
      </c>
      <c r="D41" s="49">
        <v>2.0951409000000001</v>
      </c>
      <c r="E41" s="49">
        <v>448.52279999999996</v>
      </c>
      <c r="F41" s="49">
        <v>87.048119999999997</v>
      </c>
      <c r="G41" s="49">
        <v>122.21639999999999</v>
      </c>
      <c r="H41" s="49">
        <v>17.40512</v>
      </c>
      <c r="I41" s="49">
        <v>10.195521300000001</v>
      </c>
      <c r="J41" s="49">
        <v>761.70888139999988</v>
      </c>
      <c r="K41" s="6">
        <f t="shared" si="2"/>
        <v>0.18456664157453076</v>
      </c>
      <c r="L41" s="2">
        <f t="shared" si="3"/>
        <v>0.90601903053881272</v>
      </c>
    </row>
    <row r="42" spans="1:12" x14ac:dyDescent="0.25">
      <c r="A42">
        <v>2043</v>
      </c>
      <c r="B42" s="65">
        <v>6.4781599999999995E-2</v>
      </c>
      <c r="C42" s="65">
        <v>68.913589999999999</v>
      </c>
      <c r="D42" s="49">
        <v>2.0302932999999999</v>
      </c>
      <c r="E42" s="49">
        <v>449.66649999999998</v>
      </c>
      <c r="F42" s="49">
        <v>87.214559999999992</v>
      </c>
      <c r="G42" s="49">
        <v>126.53530000000001</v>
      </c>
      <c r="H42" s="49">
        <v>17.898599999999998</v>
      </c>
      <c r="I42" s="49">
        <v>10.213304100000002</v>
      </c>
      <c r="J42" s="49">
        <v>767.04459169999996</v>
      </c>
      <c r="K42" s="6">
        <f t="shared" si="2"/>
        <v>0.18941233467789204</v>
      </c>
      <c r="L42" s="2">
        <f t="shared" si="3"/>
        <v>0.90687839211522292</v>
      </c>
    </row>
    <row r="43" spans="1:12" x14ac:dyDescent="0.25">
      <c r="A43">
        <v>2044</v>
      </c>
      <c r="B43" s="65">
        <v>6.2832499999999999E-2</v>
      </c>
      <c r="C43" s="65">
        <v>67.216300000000004</v>
      </c>
      <c r="D43" s="49">
        <v>1.3177479999999999</v>
      </c>
      <c r="E43" s="49">
        <v>450.70590000000004</v>
      </c>
      <c r="F43" s="49">
        <v>92.780190000000005</v>
      </c>
      <c r="G43" s="49">
        <v>134.21470000000002</v>
      </c>
      <c r="H43" s="49">
        <v>18.63448</v>
      </c>
      <c r="I43" s="49">
        <v>10.197556800000001</v>
      </c>
      <c r="J43" s="49">
        <v>775.26169000000004</v>
      </c>
      <c r="K43" s="6">
        <f t="shared" si="2"/>
        <v>0.19719174553690852</v>
      </c>
      <c r="L43" s="2">
        <f t="shared" si="3"/>
        <v>0.91150270741274686</v>
      </c>
    </row>
    <row r="44" spans="1:12" x14ac:dyDescent="0.25">
      <c r="A44">
        <v>2045</v>
      </c>
      <c r="B44" s="65">
        <v>6.1969000000000003E-2</v>
      </c>
      <c r="C44" s="65">
        <v>67.16510000000001</v>
      </c>
      <c r="D44" s="49">
        <v>1.2938573000000002</v>
      </c>
      <c r="E44" s="49">
        <v>451.89</v>
      </c>
      <c r="F44" s="49">
        <v>92.988230000000001</v>
      </c>
      <c r="G44" s="49">
        <v>138.2028</v>
      </c>
      <c r="H44" s="49">
        <v>19.809339999999999</v>
      </c>
      <c r="I44" s="49">
        <v>10.1132252</v>
      </c>
      <c r="J44" s="49">
        <v>779.89867060000006</v>
      </c>
      <c r="K44" s="6">
        <f t="shared" si="2"/>
        <v>0.20218449409203851</v>
      </c>
      <c r="L44" s="2">
        <f t="shared" si="3"/>
        <v>0.91232402258026901</v>
      </c>
    </row>
    <row r="45" spans="1:12" x14ac:dyDescent="0.25">
      <c r="A45">
        <v>2046</v>
      </c>
      <c r="B45" s="65">
        <v>5.8846299999999997E-2</v>
      </c>
      <c r="C45" s="65">
        <v>65.937979999999996</v>
      </c>
      <c r="D45" s="49">
        <v>1.2903979999999999</v>
      </c>
      <c r="E45" s="49">
        <v>452.84209999999996</v>
      </c>
      <c r="F45" s="49">
        <v>93.196289999999991</v>
      </c>
      <c r="G45" s="49">
        <v>145.4837</v>
      </c>
      <c r="H45" s="49">
        <v>20.540369999999999</v>
      </c>
      <c r="I45" s="49">
        <v>10.1190924</v>
      </c>
      <c r="J45" s="49">
        <v>784.17645979999998</v>
      </c>
      <c r="K45" s="6">
        <f t="shared" si="2"/>
        <v>0.21029846258643048</v>
      </c>
      <c r="L45" s="2">
        <f t="shared" si="3"/>
        <v>0.91476898607534252</v>
      </c>
    </row>
    <row r="46" spans="1:12" x14ac:dyDescent="0.25">
      <c r="A46">
        <v>2047</v>
      </c>
      <c r="B46" s="65">
        <v>5.8172500000000002E-2</v>
      </c>
      <c r="C46" s="65">
        <v>66.285219999999995</v>
      </c>
      <c r="D46" s="49">
        <v>1.2951219999999999</v>
      </c>
      <c r="E46" s="49">
        <v>453.9434</v>
      </c>
      <c r="F46" s="49">
        <v>93.612380000000002</v>
      </c>
      <c r="G46" s="49">
        <v>149.6567</v>
      </c>
      <c r="H46" s="49">
        <v>21.050330000000002</v>
      </c>
      <c r="I46" s="49">
        <v>10.126823600000002</v>
      </c>
      <c r="J46" s="49">
        <v>789.11305099999993</v>
      </c>
      <c r="K46" s="6">
        <f t="shared" si="2"/>
        <v>0.21444848452589535</v>
      </c>
      <c r="L46" s="2">
        <f t="shared" si="3"/>
        <v>0.91502999653788242</v>
      </c>
    </row>
    <row r="47" spans="1:12" x14ac:dyDescent="0.25">
      <c r="A47">
        <v>2048</v>
      </c>
      <c r="B47" s="65">
        <v>5.5398900000000001E-2</v>
      </c>
      <c r="C47" s="65">
        <v>66.392910000000001</v>
      </c>
      <c r="D47" s="49">
        <v>1.2928184</v>
      </c>
      <c r="E47" s="49">
        <v>454.89570000000003</v>
      </c>
      <c r="F47" s="49">
        <v>94.444559999999996</v>
      </c>
      <c r="G47" s="49">
        <v>156.6994</v>
      </c>
      <c r="H47" s="49">
        <v>21.740560000000002</v>
      </c>
      <c r="I47" s="49">
        <v>10.0978513</v>
      </c>
      <c r="J47" s="49">
        <v>793.80992739999999</v>
      </c>
      <c r="K47" s="6">
        <f t="shared" si="2"/>
        <v>0.22149417530030543</v>
      </c>
      <c r="L47" s="2">
        <f t="shared" si="3"/>
        <v>0.91591420932157508</v>
      </c>
    </row>
    <row r="48" spans="1:12" x14ac:dyDescent="0.25">
      <c r="A48">
        <v>2049</v>
      </c>
      <c r="B48" s="65">
        <v>5.4830299999999998E-2</v>
      </c>
      <c r="C48" s="65">
        <v>67.029820000000001</v>
      </c>
      <c r="D48" s="49">
        <v>1.3407792999999999</v>
      </c>
      <c r="E48" s="49">
        <v>456.62909999999999</v>
      </c>
      <c r="F48" s="49">
        <v>95.276780000000002</v>
      </c>
      <c r="G48" s="49">
        <v>160.93970000000002</v>
      </c>
      <c r="H48" s="49">
        <v>22.258569999999999</v>
      </c>
      <c r="I48" s="49">
        <v>10.160319600000001</v>
      </c>
      <c r="J48" s="49">
        <v>799.75270820000003</v>
      </c>
      <c r="K48" s="6">
        <f t="shared" si="2"/>
        <v>0.22514507084347005</v>
      </c>
      <c r="L48" s="2">
        <f t="shared" si="3"/>
        <v>0.91590723976385324</v>
      </c>
    </row>
    <row r="49" spans="1:12" x14ac:dyDescent="0.25">
      <c r="A49">
        <v>2050</v>
      </c>
      <c r="B49" s="65">
        <v>5.4317999999999998E-2</v>
      </c>
      <c r="C49" s="65">
        <v>67.678250000000006</v>
      </c>
      <c r="D49" s="49">
        <v>1.3330275999999999</v>
      </c>
      <c r="E49" s="49">
        <v>457.69819999999999</v>
      </c>
      <c r="F49" s="49">
        <v>96.108980000000003</v>
      </c>
      <c r="G49" s="49">
        <v>165.07829999999998</v>
      </c>
      <c r="H49" s="49">
        <v>23.298869999999997</v>
      </c>
      <c r="I49" s="49">
        <v>10.229295800000001</v>
      </c>
      <c r="J49" s="49">
        <v>804.18883640000001</v>
      </c>
      <c r="K49" s="6">
        <f t="shared" si="2"/>
        <v>0.22931458338370128</v>
      </c>
      <c r="L49" s="2">
        <f>SUM(E49:I49)/SUM(B49:I49)</f>
        <v>0.91592533064828829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="85" zoomScaleNormal="85" workbookViewId="0"/>
  </sheetViews>
  <sheetFormatPr defaultRowHeight="15" x14ac:dyDescent="0.25"/>
  <cols>
    <col min="1" max="1" width="9.140625" style="4"/>
    <col min="2" max="2" width="37.140625" style="8" bestFit="1" customWidth="1"/>
    <col min="3" max="3" width="37.85546875" style="8" bestFit="1" customWidth="1"/>
    <col min="4" max="4" width="37.140625" style="8" bestFit="1" customWidth="1"/>
    <col min="5" max="5" width="37.85546875" style="8" bestFit="1" customWidth="1"/>
    <col min="6" max="6" width="3.7109375" style="4" customWidth="1"/>
    <col min="7" max="7" width="31.85546875" style="62" bestFit="1" customWidth="1"/>
    <col min="8" max="8" width="15.7109375" style="62" bestFit="1" customWidth="1"/>
    <col min="9" max="9" width="4.7109375" style="62" bestFit="1" customWidth="1"/>
    <col min="10" max="10" width="11.85546875" style="62" bestFit="1" customWidth="1"/>
    <col min="11" max="12" width="14.7109375" style="62" bestFit="1" customWidth="1"/>
    <col min="13" max="13" width="3.7109375" style="4" customWidth="1"/>
    <col min="14" max="14" width="30.140625" style="62" customWidth="1"/>
    <col min="15" max="15" width="19.85546875" style="62" bestFit="1" customWidth="1"/>
    <col min="16" max="16" width="10.28515625" style="62" bestFit="1" customWidth="1"/>
    <col min="17" max="17" width="26.5703125" style="62" bestFit="1" customWidth="1"/>
    <col min="18" max="18" width="8.7109375" style="62" bestFit="1" customWidth="1"/>
    <col min="19" max="16384" width="9.140625" style="4"/>
  </cols>
  <sheetData>
    <row r="1" spans="1:18" x14ac:dyDescent="0.25">
      <c r="A1" s="3" t="s">
        <v>33</v>
      </c>
    </row>
    <row r="3" spans="1:18" ht="17.25" x14ac:dyDescent="0.25">
      <c r="B3" s="68" t="s">
        <v>35</v>
      </c>
      <c r="C3" s="68"/>
      <c r="D3" s="68" t="s">
        <v>74</v>
      </c>
      <c r="E3" s="68"/>
      <c r="G3" s="66" t="s">
        <v>35</v>
      </c>
      <c r="H3" s="66"/>
      <c r="N3" s="67" t="s">
        <v>73</v>
      </c>
    </row>
    <row r="4" spans="1:18" x14ac:dyDescent="0.25">
      <c r="B4" s="8" t="s">
        <v>61</v>
      </c>
      <c r="C4" s="8" t="s">
        <v>62</v>
      </c>
      <c r="D4" s="8" t="s">
        <v>61</v>
      </c>
      <c r="E4" s="8" t="s">
        <v>62</v>
      </c>
      <c r="G4" s="62" t="s">
        <v>63</v>
      </c>
      <c r="H4" s="62" t="s">
        <v>64</v>
      </c>
      <c r="I4" s="62" t="s">
        <v>5</v>
      </c>
      <c r="J4" s="62" t="s">
        <v>65</v>
      </c>
      <c r="K4" s="62" t="s">
        <v>66</v>
      </c>
      <c r="L4" s="62" t="s">
        <v>67</v>
      </c>
      <c r="N4" s="8" t="s">
        <v>68</v>
      </c>
      <c r="O4" s="8" t="s">
        <v>69</v>
      </c>
      <c r="P4" s="8" t="s">
        <v>70</v>
      </c>
      <c r="Q4" s="8" t="s">
        <v>71</v>
      </c>
      <c r="R4" s="8" t="s">
        <v>72</v>
      </c>
    </row>
    <row r="5" spans="1:18" x14ac:dyDescent="0.25">
      <c r="A5" s="4">
        <v>2010</v>
      </c>
      <c r="B5" s="8">
        <v>2.9844753342803876</v>
      </c>
      <c r="C5" s="8">
        <v>2.9844942036803874</v>
      </c>
      <c r="D5" s="8">
        <v>14.584165984863313</v>
      </c>
      <c r="E5" s="8">
        <v>14.584165984863313</v>
      </c>
      <c r="G5" s="8">
        <v>0.72747565095256961</v>
      </c>
      <c r="H5" s="8">
        <v>0.49790635838921043</v>
      </c>
      <c r="I5" s="8">
        <v>0.11010649770631475</v>
      </c>
      <c r="J5" s="8">
        <v>3.9602246229991103E-2</v>
      </c>
      <c r="K5" s="8">
        <v>0.85694117142624671</v>
      </c>
      <c r="L5" s="8">
        <v>0.75244340957605471</v>
      </c>
      <c r="N5" s="8">
        <v>1.2747023586999999</v>
      </c>
      <c r="O5" s="8">
        <v>0.89681676109999997</v>
      </c>
      <c r="P5" s="8">
        <v>6.8838160246999998</v>
      </c>
      <c r="Q5" s="8">
        <v>5.3557549138000002</v>
      </c>
      <c r="R5" s="8">
        <v>0.1730759265633135</v>
      </c>
    </row>
    <row r="6" spans="1:18" x14ac:dyDescent="0.25">
      <c r="A6" s="4">
        <v>2011</v>
      </c>
      <c r="B6" s="8">
        <v>3.1407711581897826</v>
      </c>
      <c r="C6" s="8">
        <v>3.1407837377897825</v>
      </c>
      <c r="D6" s="8">
        <v>14.583060632408582</v>
      </c>
      <c r="E6" s="8">
        <v>14.583060632408582</v>
      </c>
      <c r="G6" s="8">
        <v>0.75596800807181963</v>
      </c>
      <c r="H6" s="8">
        <v>0.49918652118646678</v>
      </c>
      <c r="I6" s="8">
        <v>0.10168503448007624</v>
      </c>
      <c r="J6" s="8">
        <v>4.4055662584669461E-2</v>
      </c>
      <c r="K6" s="8">
        <v>0.89251670069506839</v>
      </c>
      <c r="L6" s="8">
        <v>0.84735923117168199</v>
      </c>
      <c r="N6" s="8">
        <v>1.3269044395999998</v>
      </c>
      <c r="O6" s="8">
        <v>0.85500792029999995</v>
      </c>
      <c r="P6" s="8">
        <v>6.1213616748999993</v>
      </c>
      <c r="Q6" s="8">
        <v>5.8800309340000005</v>
      </c>
      <c r="R6" s="8">
        <v>0.39975566360858178</v>
      </c>
    </row>
    <row r="7" spans="1:18" x14ac:dyDescent="0.25">
      <c r="A7" s="4">
        <v>2012</v>
      </c>
      <c r="B7" s="8">
        <v>3.375769507868438</v>
      </c>
      <c r="C7" s="8">
        <v>3.3757569282684377</v>
      </c>
      <c r="D7" s="8">
        <v>13.914159239063396</v>
      </c>
      <c r="E7" s="8">
        <v>13.914159239063395</v>
      </c>
      <c r="G7" s="8">
        <v>0.77062869808642964</v>
      </c>
      <c r="H7" s="8">
        <v>0.54108115398047374</v>
      </c>
      <c r="I7" s="8">
        <v>9.2503150443720719E-2</v>
      </c>
      <c r="J7" s="8">
        <v>4.9384828253978691E-2</v>
      </c>
      <c r="K7" s="8">
        <v>0.93225023235797266</v>
      </c>
      <c r="L7" s="8">
        <v>0.98992144474586263</v>
      </c>
      <c r="N7" s="8">
        <v>1.4789842552999999</v>
      </c>
      <c r="O7" s="8">
        <v>0.77987146100000004</v>
      </c>
      <c r="P7" s="8">
        <v>5.0923775680000007</v>
      </c>
      <c r="Q7" s="8">
        <v>6.0987763822000005</v>
      </c>
      <c r="R7" s="8">
        <v>0.46414957256339412</v>
      </c>
    </row>
    <row r="8" spans="1:18" x14ac:dyDescent="0.25">
      <c r="A8" s="4">
        <v>2013</v>
      </c>
      <c r="B8" s="8">
        <v>3.6212878004215026</v>
      </c>
      <c r="C8" s="8">
        <v>3.6202374038215028</v>
      </c>
      <c r="D8" s="8">
        <v>14.067348132807361</v>
      </c>
      <c r="E8" s="8">
        <v>14.067348132807361</v>
      </c>
      <c r="G8" s="8">
        <v>0.82708251044260783</v>
      </c>
      <c r="H8" s="8">
        <v>0.55669948040469985</v>
      </c>
      <c r="I8" s="8">
        <v>9.1999000546242826E-2</v>
      </c>
      <c r="J8" s="8">
        <v>6.3349294190461605E-2</v>
      </c>
      <c r="K8" s="8">
        <v>0.97603912549512339</v>
      </c>
      <c r="L8" s="8">
        <v>1.1061183893423672</v>
      </c>
      <c r="N8" s="8">
        <v>1.673581684</v>
      </c>
      <c r="O8" s="8">
        <v>0.73316469309999999</v>
      </c>
      <c r="P8" s="8">
        <v>4.6083463046999995</v>
      </c>
      <c r="Q8" s="8">
        <v>6.4430712044000007</v>
      </c>
      <c r="R8" s="8">
        <v>0.60918424660736126</v>
      </c>
    </row>
    <row r="9" spans="1:18" x14ac:dyDescent="0.25">
      <c r="A9" s="4">
        <v>2014</v>
      </c>
      <c r="B9" s="8">
        <v>3.8571244633872204</v>
      </c>
      <c r="C9" s="8">
        <v>3.8575584595872212</v>
      </c>
      <c r="D9" s="8">
        <v>14.785814649385744</v>
      </c>
      <c r="E9" s="8">
        <v>14.785814649385745</v>
      </c>
      <c r="G9" s="8">
        <v>0.82519946972548919</v>
      </c>
      <c r="H9" s="8">
        <v>0.61930822982803735</v>
      </c>
      <c r="I9" s="8">
        <v>9.7206867948410908E-2</v>
      </c>
      <c r="J9" s="8">
        <v>9.2581595116669607E-2</v>
      </c>
      <c r="K9" s="8">
        <v>0.9601595000715617</v>
      </c>
      <c r="L9" s="8">
        <v>1.2626688006970519</v>
      </c>
      <c r="N9" s="8">
        <v>1.8632592032000002</v>
      </c>
      <c r="O9" s="48">
        <v>0.67951042849999999</v>
      </c>
      <c r="P9" s="8">
        <v>4.4049346086999996</v>
      </c>
      <c r="Q9" s="8">
        <v>7.2550303550000006</v>
      </c>
      <c r="R9" s="8">
        <v>0.58308005398574303</v>
      </c>
    </row>
    <row r="10" spans="1:18" x14ac:dyDescent="0.25">
      <c r="A10" s="4">
        <v>2015</v>
      </c>
      <c r="B10" s="8">
        <v>4.0329796699856724</v>
      </c>
      <c r="C10" s="8">
        <v>4.0332144427297667</v>
      </c>
      <c r="D10" s="8">
        <v>15.175934976227772</v>
      </c>
      <c r="E10" s="8">
        <v>15.175934976227772</v>
      </c>
      <c r="G10" s="8">
        <v>0.72043835450812543</v>
      </c>
      <c r="H10" s="8">
        <v>0.54623042035842351</v>
      </c>
      <c r="I10" s="8">
        <v>0.1003255306414801</v>
      </c>
      <c r="J10" s="8">
        <v>0.12777810558856265</v>
      </c>
      <c r="K10" s="8">
        <v>1.1614158642963286</v>
      </c>
      <c r="L10" s="8">
        <v>1.3767913945927523</v>
      </c>
      <c r="N10" s="8">
        <v>1.9482078418</v>
      </c>
      <c r="O10" s="8">
        <v>0.66646419800000001</v>
      </c>
      <c r="P10" s="8">
        <v>3.8912929160000007</v>
      </c>
      <c r="Q10" s="8">
        <v>8.1749695665999997</v>
      </c>
      <c r="R10" s="8">
        <v>0.49500045382777097</v>
      </c>
    </row>
    <row r="11" spans="1:18" x14ac:dyDescent="0.25">
      <c r="A11" s="4">
        <v>2016</v>
      </c>
      <c r="B11" s="8">
        <v>4.0069996226152691</v>
      </c>
      <c r="C11" s="8">
        <v>4.0046358206247428</v>
      </c>
      <c r="D11" s="8">
        <v>15.311978685199554</v>
      </c>
      <c r="E11" s="8">
        <v>15.311978685199556</v>
      </c>
      <c r="G11" s="8">
        <v>0.67457024198632665</v>
      </c>
      <c r="H11" s="8">
        <v>0.51326749930083815</v>
      </c>
      <c r="I11" s="8">
        <v>0.10096119505170369</v>
      </c>
      <c r="J11" s="8">
        <v>0.17182113978633104</v>
      </c>
      <c r="K11" s="8">
        <v>1.1499857691887674</v>
      </c>
      <c r="L11" s="8">
        <v>1.3963937773013027</v>
      </c>
      <c r="N11" s="8">
        <v>1.8523330374</v>
      </c>
      <c r="O11" s="8">
        <v>0.6283679043</v>
      </c>
      <c r="P11" s="8">
        <v>3.4061481577999997</v>
      </c>
      <c r="Q11" s="8">
        <v>8.8987151205999986</v>
      </c>
      <c r="R11" s="8">
        <v>0.52641446509955803</v>
      </c>
    </row>
    <row r="12" spans="1:18" x14ac:dyDescent="0.25">
      <c r="A12" s="4">
        <v>2017</v>
      </c>
      <c r="B12" s="8">
        <v>4.3716814713917413</v>
      </c>
      <c r="C12" s="8">
        <v>4.3694518341374291</v>
      </c>
      <c r="D12" s="8">
        <v>15.527979718263364</v>
      </c>
      <c r="E12" s="8">
        <v>15.527979718263364</v>
      </c>
      <c r="G12" s="8">
        <v>0.67060440367891072</v>
      </c>
      <c r="H12" s="8">
        <v>0.54251286444574631</v>
      </c>
      <c r="I12" s="8">
        <v>0.10850256161736127</v>
      </c>
      <c r="J12" s="8">
        <v>0.22834170550661115</v>
      </c>
      <c r="K12" s="8">
        <v>1.2756707068298629</v>
      </c>
      <c r="L12" s="8">
        <v>1.5460492293132484</v>
      </c>
      <c r="N12" s="8">
        <v>1.8486074999000002</v>
      </c>
      <c r="O12" s="8">
        <v>0.60032856030000004</v>
      </c>
      <c r="P12" s="8">
        <v>3.1046555715000004</v>
      </c>
      <c r="Q12" s="8">
        <v>9.4750741621000003</v>
      </c>
      <c r="R12" s="8">
        <v>0.49931392446336281</v>
      </c>
    </row>
    <row r="13" spans="1:18" x14ac:dyDescent="0.25">
      <c r="A13" s="4">
        <v>2018</v>
      </c>
      <c r="B13" s="8">
        <v>4.7836750526929608</v>
      </c>
      <c r="C13" s="8">
        <v>4.7817614756484463</v>
      </c>
      <c r="D13" s="8">
        <v>16.160598095400687</v>
      </c>
      <c r="E13" s="8">
        <v>16.160598095400683</v>
      </c>
      <c r="G13" s="8">
        <v>0.67094030249105008</v>
      </c>
      <c r="H13" s="8">
        <v>0.61297226475618127</v>
      </c>
      <c r="I13" s="8">
        <v>0.14789512576258881</v>
      </c>
      <c r="J13" s="8">
        <v>0.30799127864993575</v>
      </c>
      <c r="K13" s="8">
        <v>1.4888941335556709</v>
      </c>
      <c r="L13" s="8">
        <v>1.5549819474775335</v>
      </c>
      <c r="N13" s="8">
        <v>2.0367369802000002</v>
      </c>
      <c r="O13" s="8">
        <v>0.54772922509999999</v>
      </c>
      <c r="P13" s="8">
        <v>2.6876391755999998</v>
      </c>
      <c r="Q13" s="8">
        <v>10.364106509400001</v>
      </c>
      <c r="R13" s="8">
        <v>0.52438620510068479</v>
      </c>
    </row>
    <row r="14" spans="1:18" x14ac:dyDescent="0.25">
      <c r="A14" s="4">
        <v>2019</v>
      </c>
      <c r="B14" s="8">
        <v>4.9302456173126012</v>
      </c>
      <c r="C14" s="8">
        <v>4.9285184382326017</v>
      </c>
      <c r="D14" s="8">
        <v>15.726511805127529</v>
      </c>
      <c r="E14" s="8">
        <v>15.726511805127531</v>
      </c>
      <c r="G14" s="8">
        <v>0.66584591738607779</v>
      </c>
      <c r="H14" s="8">
        <v>0.64724560545281018</v>
      </c>
      <c r="I14" s="8">
        <v>0.15555749776753994</v>
      </c>
      <c r="J14" s="8">
        <v>0.33553331443392043</v>
      </c>
      <c r="K14" s="8">
        <v>1.6054384697628765</v>
      </c>
      <c r="L14" s="8">
        <v>1.5206248125093766</v>
      </c>
      <c r="N14" s="8">
        <v>2.1289696605000001</v>
      </c>
      <c r="O14" s="8">
        <v>0.50023112999999997</v>
      </c>
      <c r="P14" s="8">
        <v>2.4325061012</v>
      </c>
      <c r="Q14" s="8">
        <v>10.1651622039</v>
      </c>
      <c r="R14" s="8">
        <v>0.49964270952752954</v>
      </c>
    </row>
    <row r="15" spans="1:18" x14ac:dyDescent="0.25">
      <c r="A15" s="4">
        <v>2020</v>
      </c>
      <c r="B15" s="8">
        <v>4.5953325391869528</v>
      </c>
      <c r="C15" s="8">
        <v>4.5951116167986914</v>
      </c>
      <c r="D15" s="8">
        <v>15.724655301566035</v>
      </c>
      <c r="E15" s="8">
        <v>15.724655301566033</v>
      </c>
      <c r="G15" s="8">
        <v>0.61049385403211365</v>
      </c>
      <c r="H15" s="8">
        <v>0.63145339296281655</v>
      </c>
      <c r="I15" s="8">
        <v>0.13987486189172424</v>
      </c>
      <c r="J15" s="8">
        <v>0.3486060037605479</v>
      </c>
      <c r="K15" s="8">
        <v>1.4508797294511431</v>
      </c>
      <c r="L15" s="8">
        <v>1.4140246970886077</v>
      </c>
      <c r="N15" s="8">
        <v>2.1451060275999998</v>
      </c>
      <c r="O15" s="8">
        <v>0.45682882829999999</v>
      </c>
      <c r="P15" s="8">
        <v>2.1990062581000003</v>
      </c>
      <c r="Q15" s="8">
        <v>10.4165484923</v>
      </c>
      <c r="R15" s="8">
        <v>0.50716569526603295</v>
      </c>
    </row>
    <row r="16" spans="1:18" x14ac:dyDescent="0.25">
      <c r="A16" s="4">
        <v>2021</v>
      </c>
      <c r="B16" s="8">
        <v>4.9744464739511978</v>
      </c>
      <c r="C16" s="8">
        <v>5.0587111137848533</v>
      </c>
      <c r="D16" s="8">
        <v>15.60716927373727</v>
      </c>
      <c r="E16" s="8">
        <v>15.607169273737268</v>
      </c>
      <c r="G16" s="8">
        <v>0.6154506325693111</v>
      </c>
      <c r="H16" s="8">
        <v>0.69352617633692915</v>
      </c>
      <c r="I16" s="8">
        <v>0.14903867908343812</v>
      </c>
      <c r="J16" s="8">
        <v>0.37357368631202453</v>
      </c>
      <c r="K16" s="8">
        <v>1.6099565443597132</v>
      </c>
      <c r="L16" s="8">
        <v>1.5329007552897818</v>
      </c>
      <c r="N16" s="8">
        <v>2.1760723778000002</v>
      </c>
      <c r="O16" s="8">
        <v>0.41336758779999999</v>
      </c>
      <c r="P16" s="8">
        <v>2.0094564050999999</v>
      </c>
      <c r="Q16" s="8">
        <v>10.4939492908</v>
      </c>
      <c r="R16" s="8">
        <v>0.51432361223727041</v>
      </c>
    </row>
    <row r="17" spans="1:18" x14ac:dyDescent="0.25">
      <c r="A17" s="4">
        <v>2022</v>
      </c>
      <c r="B17" s="8">
        <v>5.0952867822925763</v>
      </c>
      <c r="C17" s="8">
        <v>5.2116000817327919</v>
      </c>
      <c r="D17" s="8">
        <v>15.560692788727732</v>
      </c>
      <c r="E17" s="8">
        <v>15.570274001671157</v>
      </c>
      <c r="G17" s="8">
        <v>0.59988687536796093</v>
      </c>
      <c r="H17" s="8">
        <v>0.71128157831427974</v>
      </c>
      <c r="I17" s="8">
        <v>0.1562096424888279</v>
      </c>
      <c r="J17" s="8">
        <v>0.3987256138253773</v>
      </c>
      <c r="K17" s="8">
        <v>1.6421819225233272</v>
      </c>
      <c r="L17" s="8">
        <v>1.5870011497728038</v>
      </c>
      <c r="N17" s="8">
        <v>2.2065583586000002</v>
      </c>
      <c r="O17" s="8">
        <v>0.37404337360000001</v>
      </c>
      <c r="P17" s="8">
        <v>1.8422937595000002</v>
      </c>
      <c r="Q17" s="8">
        <v>10.617240701</v>
      </c>
      <c r="R17" s="8">
        <v>0.5205565960277313</v>
      </c>
    </row>
    <row r="18" spans="1:18" x14ac:dyDescent="0.25">
      <c r="A18" s="4">
        <v>2023</v>
      </c>
      <c r="B18" s="8">
        <v>5.1420443022525442</v>
      </c>
      <c r="C18" s="8">
        <v>5.3040931481129858</v>
      </c>
      <c r="D18" s="8">
        <v>15.587705885126333</v>
      </c>
      <c r="E18" s="8">
        <v>15.634705233755067</v>
      </c>
      <c r="G18" s="8">
        <v>0.58019447502348209</v>
      </c>
      <c r="H18" s="8">
        <v>0.71283043250451805</v>
      </c>
      <c r="I18" s="8">
        <v>0.15621472914336237</v>
      </c>
      <c r="J18" s="8">
        <v>0.42320372054574934</v>
      </c>
      <c r="K18" s="8">
        <v>1.6479117055164527</v>
      </c>
      <c r="L18" s="8">
        <v>1.6216892395189799</v>
      </c>
      <c r="N18" s="8">
        <v>2.2281380692999999</v>
      </c>
      <c r="O18" s="8">
        <v>0.33846145640000003</v>
      </c>
      <c r="P18" s="8">
        <v>1.6949074732</v>
      </c>
      <c r="Q18" s="8">
        <v>10.798446875600002</v>
      </c>
      <c r="R18" s="8">
        <v>0.52775201062633226</v>
      </c>
    </row>
    <row r="19" spans="1:18" x14ac:dyDescent="0.25">
      <c r="A19" s="4">
        <v>2024</v>
      </c>
      <c r="B19" s="8">
        <v>5.2070594078888739</v>
      </c>
      <c r="C19" s="8">
        <v>5.4249999797302468</v>
      </c>
      <c r="D19" s="8">
        <v>15.696156417611352</v>
      </c>
      <c r="E19" s="8">
        <v>15.796892716159622</v>
      </c>
      <c r="G19" s="8">
        <v>0.5682882754552937</v>
      </c>
      <c r="H19" s="8">
        <v>0.72336742746284299</v>
      </c>
      <c r="I19" s="8">
        <v>0.15675769115043786</v>
      </c>
      <c r="J19" s="8">
        <v>0.4469060213058349</v>
      </c>
      <c r="K19" s="8">
        <v>1.652411698506228</v>
      </c>
      <c r="L19" s="8">
        <v>1.6593282940082361</v>
      </c>
      <c r="N19" s="8">
        <v>2.2376093201000002</v>
      </c>
      <c r="O19" s="8">
        <v>0.30626519679999997</v>
      </c>
      <c r="P19" s="8">
        <v>1.5619302832999999</v>
      </c>
      <c r="Q19" s="8">
        <v>11.0508472201</v>
      </c>
      <c r="R19" s="8">
        <v>0.53950439731135025</v>
      </c>
    </row>
    <row r="20" spans="1:18" x14ac:dyDescent="0.25">
      <c r="A20" s="4">
        <v>2025</v>
      </c>
      <c r="B20" s="8">
        <v>5.2712985562454824</v>
      </c>
      <c r="C20" s="8">
        <v>5.5781875100946969</v>
      </c>
      <c r="D20" s="8">
        <v>15.948191670939016</v>
      </c>
      <c r="E20" s="8">
        <v>16.127216824979012</v>
      </c>
      <c r="G20" s="8">
        <v>0.5558949961277313</v>
      </c>
      <c r="H20" s="8">
        <v>0.71726669323027537</v>
      </c>
      <c r="I20" s="8">
        <v>0.16013074002614561</v>
      </c>
      <c r="J20" s="8">
        <v>0.46949790254988105</v>
      </c>
      <c r="K20" s="8">
        <v>1.6653491984751916</v>
      </c>
      <c r="L20" s="8">
        <v>1.7031590258362577</v>
      </c>
      <c r="N20" s="8">
        <v>2.2298087147999999</v>
      </c>
      <c r="O20" s="8">
        <v>0.27713243479999999</v>
      </c>
      <c r="P20" s="8">
        <v>1.4405631508999999</v>
      </c>
      <c r="Q20" s="8">
        <v>11.4406864963</v>
      </c>
      <c r="R20" s="8">
        <v>0.56000087413901556</v>
      </c>
    </row>
    <row r="21" spans="1:18" x14ac:dyDescent="0.25">
      <c r="A21" s="4">
        <v>2026</v>
      </c>
      <c r="B21" s="8">
        <v>5.3553509126692846</v>
      </c>
      <c r="C21" s="8">
        <v>5.7411830578797121</v>
      </c>
      <c r="D21" s="8">
        <v>16.336141997739212</v>
      </c>
      <c r="E21" s="8">
        <v>16.626159371124693</v>
      </c>
      <c r="G21" s="8">
        <v>0.54924615772534657</v>
      </c>
      <c r="H21" s="8">
        <v>0.70022132178892948</v>
      </c>
      <c r="I21" s="8">
        <v>0.16366459474722017</v>
      </c>
      <c r="J21" s="8">
        <v>0.49196826525158172</v>
      </c>
      <c r="K21" s="8">
        <v>1.6704116984752935</v>
      </c>
      <c r="L21" s="8">
        <v>1.7798388746809131</v>
      </c>
      <c r="N21" s="8">
        <v>2.2113197773</v>
      </c>
      <c r="O21" s="8">
        <v>0.2507720584</v>
      </c>
      <c r="P21" s="8">
        <v>1.3299436774999998</v>
      </c>
      <c r="Q21" s="8">
        <v>11.9563865358</v>
      </c>
      <c r="R21" s="8">
        <v>0.58771994873921296</v>
      </c>
    </row>
    <row r="22" spans="1:18" x14ac:dyDescent="0.25">
      <c r="A22" s="4">
        <v>2027</v>
      </c>
      <c r="B22" s="8">
        <v>5.4026364799900222</v>
      </c>
      <c r="C22" s="8">
        <v>5.8987237195054982</v>
      </c>
      <c r="D22" s="8">
        <v>16.480164896654507</v>
      </c>
      <c r="E22" s="8">
        <v>16.897553518280727</v>
      </c>
      <c r="G22" s="8">
        <v>0.53556358204364596</v>
      </c>
      <c r="H22" s="8">
        <v>0.67390249405616798</v>
      </c>
      <c r="I22" s="8">
        <v>0.16576155855999289</v>
      </c>
      <c r="J22" s="8">
        <v>0.50721025082929438</v>
      </c>
      <c r="K22" s="8">
        <v>1.6704116984752941</v>
      </c>
      <c r="L22" s="8">
        <v>1.8497868960256267</v>
      </c>
      <c r="N22" s="8">
        <v>2.1923665908000003</v>
      </c>
      <c r="O22" s="8">
        <v>0.22692019059999999</v>
      </c>
      <c r="P22" s="8">
        <v>1.2291063238000002</v>
      </c>
      <c r="Q22" s="8">
        <v>12.232325243500002</v>
      </c>
      <c r="R22" s="8">
        <v>0.59944654795450503</v>
      </c>
    </row>
    <row r="23" spans="1:18" x14ac:dyDescent="0.25">
      <c r="A23" s="4">
        <v>2028</v>
      </c>
      <c r="B23" s="8">
        <v>5.4502213520526146</v>
      </c>
      <c r="C23" s="8">
        <v>6.0017473605918461</v>
      </c>
      <c r="D23" s="8">
        <v>16.403378884059652</v>
      </c>
      <c r="E23" s="8">
        <v>16.959006453709865</v>
      </c>
      <c r="G23" s="8">
        <v>0.51420673876411793</v>
      </c>
      <c r="H23" s="8">
        <v>0.65453653363425079</v>
      </c>
      <c r="I23" s="8">
        <v>0.16614480189410871</v>
      </c>
      <c r="J23" s="8">
        <v>0.51676968760839581</v>
      </c>
      <c r="K23" s="8">
        <v>1.6704116984752941</v>
      </c>
      <c r="L23" s="8">
        <v>1.9281518916764471</v>
      </c>
      <c r="N23" s="8">
        <v>2.1730392581000002</v>
      </c>
      <c r="O23" s="8">
        <v>0.20533796100000001</v>
      </c>
      <c r="P23" s="8">
        <v>1.1370199384000002</v>
      </c>
      <c r="Q23" s="8">
        <v>12.2920377046</v>
      </c>
      <c r="R23" s="8">
        <v>0.59594402195965179</v>
      </c>
    </row>
    <row r="24" spans="1:18" x14ac:dyDescent="0.25">
      <c r="A24" s="4">
        <v>2029</v>
      </c>
      <c r="B24" s="8">
        <v>5.4880671308334881</v>
      </c>
      <c r="C24" s="8">
        <v>6.0922014754456981</v>
      </c>
      <c r="D24" s="8">
        <v>16.345920365307254</v>
      </c>
      <c r="E24" s="8">
        <v>17.031454877377655</v>
      </c>
      <c r="G24" s="8">
        <v>0.50627708671976546</v>
      </c>
      <c r="H24" s="8">
        <v>0.63639203521053767</v>
      </c>
      <c r="I24" s="8">
        <v>0.16617731742805647</v>
      </c>
      <c r="J24" s="8">
        <v>0.52623417057921351</v>
      </c>
      <c r="K24" s="8">
        <v>1.6704116984752941</v>
      </c>
      <c r="L24" s="8">
        <v>1.982574822420621</v>
      </c>
      <c r="N24" s="8">
        <v>2.1534380085999998</v>
      </c>
      <c r="O24" s="8">
        <v>0.1858092616</v>
      </c>
      <c r="P24" s="8">
        <v>1.0527458474999998</v>
      </c>
      <c r="Q24" s="8">
        <v>12.357717592800002</v>
      </c>
      <c r="R24" s="8">
        <v>0.59620965480725618</v>
      </c>
    </row>
    <row r="25" spans="1:18" x14ac:dyDescent="0.25">
      <c r="A25" s="4">
        <v>2030</v>
      </c>
      <c r="B25" s="8">
        <v>5.5385394019040444</v>
      </c>
      <c r="C25" s="8">
        <v>6.2241563947602856</v>
      </c>
      <c r="D25" s="8">
        <v>16.633012620944783</v>
      </c>
      <c r="E25" s="8">
        <v>17.461371393965578</v>
      </c>
      <c r="G25" s="8">
        <v>0.48759024553470454</v>
      </c>
      <c r="H25" s="8">
        <v>0.62128093979936871</v>
      </c>
      <c r="I25" s="8">
        <v>0.1689922836695372</v>
      </c>
      <c r="J25" s="8">
        <v>0.54449009181682151</v>
      </c>
      <c r="K25" s="8">
        <v>1.6704116984752941</v>
      </c>
      <c r="L25" s="8">
        <v>2.0457741426083178</v>
      </c>
      <c r="N25" s="8">
        <v>2.1240810066</v>
      </c>
      <c r="O25" s="8">
        <v>0.1681391542</v>
      </c>
      <c r="P25" s="8">
        <v>0.9760437607000001</v>
      </c>
      <c r="Q25" s="8">
        <v>12.747938248400001</v>
      </c>
      <c r="R25" s="8">
        <v>0.61681045104478405</v>
      </c>
    </row>
    <row r="26" spans="1:18" x14ac:dyDescent="0.25">
      <c r="A26" s="4">
        <v>2031</v>
      </c>
      <c r="B26" s="8">
        <v>5.6217736555133646</v>
      </c>
      <c r="C26" s="8">
        <v>6.3802506873665603</v>
      </c>
      <c r="D26" s="8">
        <v>17.095473909984218</v>
      </c>
      <c r="E26" s="8">
        <v>18.090158604817191</v>
      </c>
      <c r="G26" s="8">
        <v>0.47569042430992453</v>
      </c>
      <c r="H26" s="8">
        <v>0.60915719669732749</v>
      </c>
      <c r="I26" s="8">
        <v>0.17318618189652293</v>
      </c>
      <c r="J26" s="8">
        <v>0.5671156251551891</v>
      </c>
      <c r="K26" s="8">
        <v>1.6704116984752941</v>
      </c>
      <c r="L26" s="8">
        <v>2.1262125289791061</v>
      </c>
      <c r="N26" s="8">
        <v>2.0869675365</v>
      </c>
      <c r="O26" s="8">
        <v>0.1521507738</v>
      </c>
      <c r="P26" s="8">
        <v>0.90611547449999985</v>
      </c>
      <c r="Q26" s="8">
        <v>13.299239744099999</v>
      </c>
      <c r="R26" s="8">
        <v>0.65100038108422009</v>
      </c>
    </row>
    <row r="27" spans="1:18" x14ac:dyDescent="0.25">
      <c r="A27" s="4">
        <v>2032</v>
      </c>
      <c r="B27" s="8">
        <v>5.669813309723394</v>
      </c>
      <c r="C27" s="8">
        <v>6.4839659205199771</v>
      </c>
      <c r="D27" s="8">
        <v>17.385149803147485</v>
      </c>
      <c r="E27" s="8">
        <v>18.580833333070341</v>
      </c>
      <c r="G27" s="8">
        <v>0.46598385567938483</v>
      </c>
      <c r="H27" s="8">
        <v>0.59934529807601111</v>
      </c>
      <c r="I27" s="8">
        <v>0.17608011492102588</v>
      </c>
      <c r="J27" s="8">
        <v>0.5851425762010779</v>
      </c>
      <c r="K27" s="8">
        <v>1.6704116984752941</v>
      </c>
      <c r="L27" s="8">
        <v>2.1728497663706001</v>
      </c>
      <c r="N27" s="8">
        <v>2.0502371210000003</v>
      </c>
      <c r="O27" s="8">
        <v>0.13768378070000001</v>
      </c>
      <c r="P27" s="8">
        <v>0.84208367470000001</v>
      </c>
      <c r="Q27" s="8">
        <v>13.681886458099999</v>
      </c>
      <c r="R27" s="8">
        <v>0.67325876864748424</v>
      </c>
    </row>
    <row r="28" spans="1:18" x14ac:dyDescent="0.25">
      <c r="A28" s="4">
        <v>2033</v>
      </c>
      <c r="B28" s="8">
        <v>5.6874768574937731</v>
      </c>
      <c r="C28" s="8">
        <v>6.5601897896359356</v>
      </c>
      <c r="D28" s="8">
        <v>17.51307317667737</v>
      </c>
      <c r="E28" s="8">
        <v>18.932975040714719</v>
      </c>
      <c r="G28" s="8">
        <v>0.45828126042621947</v>
      </c>
      <c r="H28" s="8">
        <v>0.58773640823717554</v>
      </c>
      <c r="I28" s="8">
        <v>0.17768926551160821</v>
      </c>
      <c r="J28" s="8">
        <v>0.59865795949712441</v>
      </c>
      <c r="K28" s="8">
        <v>1.6704116984752941</v>
      </c>
      <c r="L28" s="8">
        <v>2.1947002653463517</v>
      </c>
      <c r="N28" s="8">
        <v>2.0134725743000002</v>
      </c>
      <c r="O28" s="8">
        <v>0.1245933435</v>
      </c>
      <c r="P28" s="8">
        <v>0.7833533989</v>
      </c>
      <c r="Q28" s="8">
        <v>13.9057287511</v>
      </c>
      <c r="R28" s="8">
        <v>0.68592510887737146</v>
      </c>
    </row>
    <row r="29" spans="1:18" x14ac:dyDescent="0.25">
      <c r="A29" s="4">
        <v>2034</v>
      </c>
      <c r="B29" s="8">
        <v>5.7309001745082808</v>
      </c>
      <c r="C29" s="8">
        <v>6.6506380911232013</v>
      </c>
      <c r="D29" s="8">
        <v>17.530923224413488</v>
      </c>
      <c r="E29" s="8">
        <v>19.152423025628181</v>
      </c>
      <c r="G29" s="8">
        <v>0.44362396450602909</v>
      </c>
      <c r="H29" s="8">
        <v>0.57708966509403226</v>
      </c>
      <c r="I29" s="8">
        <v>0.17840431902773426</v>
      </c>
      <c r="J29" s="8">
        <v>0.60931466731242367</v>
      </c>
      <c r="K29" s="8">
        <v>1.6704116984752941</v>
      </c>
      <c r="L29" s="8">
        <v>2.2520558600927671</v>
      </c>
      <c r="N29" s="8">
        <v>1.9773134725999999</v>
      </c>
      <c r="O29" s="8">
        <v>0.1127485962</v>
      </c>
      <c r="P29" s="8">
        <v>0.729590344</v>
      </c>
      <c r="Q29" s="8">
        <v>14.020056088299999</v>
      </c>
      <c r="R29" s="8">
        <v>0.69121472331349165</v>
      </c>
    </row>
    <row r="30" spans="1:18" x14ac:dyDescent="0.25">
      <c r="A30" s="4">
        <v>2035</v>
      </c>
      <c r="B30" s="8">
        <v>5.8023810697425109</v>
      </c>
      <c r="C30" s="8">
        <v>6.7660922678099302</v>
      </c>
      <c r="D30" s="8">
        <v>17.524660671079104</v>
      </c>
      <c r="E30" s="8">
        <v>19.364195941521078</v>
      </c>
      <c r="G30" s="8">
        <v>0.43823176033746819</v>
      </c>
      <c r="H30" s="8">
        <v>0.56716755368240523</v>
      </c>
      <c r="I30" s="8">
        <v>0.17893951392322849</v>
      </c>
      <c r="J30" s="8">
        <v>0.61928503662814316</v>
      </c>
      <c r="K30" s="8">
        <v>1.6704116984752941</v>
      </c>
      <c r="L30" s="8">
        <v>2.3283455066959715</v>
      </c>
      <c r="N30" s="8">
        <v>1.9392873866999998</v>
      </c>
      <c r="O30" s="8">
        <v>0.10203094410000001</v>
      </c>
      <c r="P30" s="8">
        <v>0.68026200179999996</v>
      </c>
      <c r="Q30" s="8">
        <v>14.107321132000003</v>
      </c>
      <c r="R30" s="8">
        <v>0.6957592064791005</v>
      </c>
    </row>
    <row r="31" spans="1:18" x14ac:dyDescent="0.25">
      <c r="A31" s="4">
        <v>2036</v>
      </c>
      <c r="B31" s="8">
        <v>5.8059803197553279</v>
      </c>
      <c r="C31" s="8">
        <v>6.8330018019095</v>
      </c>
      <c r="D31" s="8">
        <v>17.510229244903144</v>
      </c>
      <c r="E31" s="8">
        <v>19.593581859207688</v>
      </c>
      <c r="G31" s="8">
        <v>0.4317446434948472</v>
      </c>
      <c r="H31" s="8">
        <v>0.55807211538749824</v>
      </c>
      <c r="I31" s="8">
        <v>0.17943756189020485</v>
      </c>
      <c r="J31" s="8">
        <v>0.62811617989886925</v>
      </c>
      <c r="K31" s="8">
        <v>1.6704116984752941</v>
      </c>
      <c r="L31" s="8">
        <v>2.3381981206086153</v>
      </c>
      <c r="N31" s="8">
        <v>1.8997824564000001</v>
      </c>
      <c r="O31" s="8">
        <v>9.2332965599999997E-2</v>
      </c>
      <c r="P31" s="8">
        <v>0.63484432499999999</v>
      </c>
      <c r="Q31" s="8">
        <v>14.183283277099999</v>
      </c>
      <c r="R31" s="8">
        <v>0.69998622080314576</v>
      </c>
    </row>
    <row r="32" spans="1:18" x14ac:dyDescent="0.25">
      <c r="A32" s="4">
        <v>2037</v>
      </c>
      <c r="B32" s="8">
        <v>5.7928471597289706</v>
      </c>
      <c r="C32" s="8">
        <v>6.9013650923605843</v>
      </c>
      <c r="D32" s="8">
        <v>17.521968215027332</v>
      </c>
      <c r="E32" s="8">
        <v>19.829361718426451</v>
      </c>
      <c r="G32" s="8">
        <v>0.42503058045551489</v>
      </c>
      <c r="H32" s="8">
        <v>0.55237330354133052</v>
      </c>
      <c r="I32" s="8">
        <v>0.18013077192887611</v>
      </c>
      <c r="J32" s="8">
        <v>0.63696775992593835</v>
      </c>
      <c r="K32" s="8">
        <v>1.6704116984752941</v>
      </c>
      <c r="L32" s="8">
        <v>2.3279330454020171</v>
      </c>
      <c r="N32" s="8">
        <v>1.8614299163000001</v>
      </c>
      <c r="O32" s="8">
        <v>8.3557858999999998E-2</v>
      </c>
      <c r="P32" s="8">
        <v>0.59321863970000011</v>
      </c>
      <c r="Q32" s="8">
        <v>14.278552155999998</v>
      </c>
      <c r="R32" s="8">
        <v>0.70520964402733632</v>
      </c>
    </row>
    <row r="33" spans="1:18" x14ac:dyDescent="0.25">
      <c r="A33" s="4">
        <v>2038</v>
      </c>
      <c r="B33" s="8">
        <v>5.7950841158652473</v>
      </c>
      <c r="C33" s="8">
        <v>6.9675827004440016</v>
      </c>
      <c r="D33" s="8">
        <v>17.798954053637029</v>
      </c>
      <c r="E33" s="8">
        <v>20.324164143940429</v>
      </c>
      <c r="G33" s="8">
        <v>0.41677454539228609</v>
      </c>
      <c r="H33" s="8">
        <v>0.54447246019602258</v>
      </c>
      <c r="I33" s="8">
        <v>0.18278458449788618</v>
      </c>
      <c r="J33" s="8">
        <v>0.65138862055456626</v>
      </c>
      <c r="K33" s="8">
        <v>1.6704116984752941</v>
      </c>
      <c r="L33" s="8">
        <v>2.3292522067491919</v>
      </c>
      <c r="N33" s="8">
        <v>1.8223175668999998</v>
      </c>
      <c r="O33" s="8">
        <v>7.56177455E-2</v>
      </c>
      <c r="P33" s="8">
        <v>0.55495911629999994</v>
      </c>
      <c r="Q33" s="8">
        <v>14.621436798600001</v>
      </c>
      <c r="R33" s="8">
        <v>0.72462282633702824</v>
      </c>
    </row>
    <row r="34" spans="1:18" x14ac:dyDescent="0.25">
      <c r="A34" s="4">
        <v>2039</v>
      </c>
      <c r="B34" s="8">
        <v>5.8142952849481739</v>
      </c>
      <c r="C34" s="8">
        <v>7.0297980386752972</v>
      </c>
      <c r="D34" s="8">
        <v>18.307676436061296</v>
      </c>
      <c r="E34" s="8">
        <v>21.07548564561089</v>
      </c>
      <c r="G34" s="8">
        <v>0.40956478430288501</v>
      </c>
      <c r="H34" s="8">
        <v>0.535797844580156</v>
      </c>
      <c r="I34" s="8">
        <v>0.18723817789784</v>
      </c>
      <c r="J34" s="8">
        <v>0.67013372958134787</v>
      </c>
      <c r="K34" s="8">
        <v>1.6657412853865743</v>
      </c>
      <c r="L34" s="8">
        <v>2.3458194631993701</v>
      </c>
      <c r="N34" s="8">
        <v>1.7827240685000001</v>
      </c>
      <c r="O34" s="8">
        <v>6.8433016400000005E-2</v>
      </c>
      <c r="P34" s="8">
        <v>0.51965724859999995</v>
      </c>
      <c r="Q34" s="8">
        <v>15.1773681588</v>
      </c>
      <c r="R34" s="8">
        <v>0.75949394376129498</v>
      </c>
    </row>
    <row r="35" spans="1:18" x14ac:dyDescent="0.25">
      <c r="A35" s="4">
        <v>2040</v>
      </c>
      <c r="B35" s="8">
        <v>5.7979041839018155</v>
      </c>
      <c r="C35" s="8">
        <v>7.0564383360003102</v>
      </c>
      <c r="D35" s="8">
        <v>18.413257594566815</v>
      </c>
      <c r="E35" s="8">
        <v>21.676434706061844</v>
      </c>
      <c r="G35" s="8">
        <v>0.40093360238559927</v>
      </c>
      <c r="H35" s="8">
        <v>0.52691309759423088</v>
      </c>
      <c r="I35" s="8">
        <v>0.18848481811478743</v>
      </c>
      <c r="J35" s="8">
        <v>0.67869930499549558</v>
      </c>
      <c r="K35" s="8">
        <v>1.6583621184620345</v>
      </c>
      <c r="L35" s="8">
        <v>2.3445112423496677</v>
      </c>
      <c r="N35" s="8">
        <v>1.7432793528999999</v>
      </c>
      <c r="O35" s="8">
        <v>6.1931798699999999E-2</v>
      </c>
      <c r="P35" s="8">
        <v>0.48706809370000004</v>
      </c>
      <c r="Q35" s="8">
        <v>15.349691174099998</v>
      </c>
      <c r="R35" s="8">
        <v>0.77128717516681466</v>
      </c>
    </row>
    <row r="36" spans="1:18" x14ac:dyDescent="0.25">
      <c r="A36" s="4">
        <v>2041</v>
      </c>
      <c r="B36" s="8">
        <v>5.7532141820888025</v>
      </c>
      <c r="C36" s="8">
        <v>7.0678060013997861</v>
      </c>
      <c r="D36" s="8">
        <v>18.205373030393968</v>
      </c>
      <c r="E36" s="8">
        <v>21.914317123627708</v>
      </c>
      <c r="G36" s="8">
        <v>0.38927709272038308</v>
      </c>
      <c r="H36" s="8">
        <v>0.51676343075331177</v>
      </c>
      <c r="I36" s="8">
        <v>0.18728954430303588</v>
      </c>
      <c r="J36" s="8">
        <v>0.67961974731501262</v>
      </c>
      <c r="K36" s="8">
        <v>1.6417359058272598</v>
      </c>
      <c r="L36" s="8">
        <v>2.3385284611697998</v>
      </c>
      <c r="N36" s="8">
        <v>1.704105282</v>
      </c>
      <c r="O36" s="8">
        <v>5.6049090699999998E-2</v>
      </c>
      <c r="P36" s="8">
        <v>0.45700499850000004</v>
      </c>
      <c r="Q36" s="8">
        <v>15.2277751313</v>
      </c>
      <c r="R36" s="8">
        <v>0.76043852789396893</v>
      </c>
    </row>
    <row r="37" spans="1:18" x14ac:dyDescent="0.25">
      <c r="A37" s="4">
        <v>2042</v>
      </c>
      <c r="B37" s="8">
        <v>5.6988618240944486</v>
      </c>
      <c r="C37" s="8">
        <v>7.0685971461321611</v>
      </c>
      <c r="D37" s="8">
        <v>18.053057640331399</v>
      </c>
      <c r="E37" s="8">
        <v>21.982415111930234</v>
      </c>
      <c r="G37" s="8">
        <v>0.37993595735810504</v>
      </c>
      <c r="H37" s="8">
        <v>0.50646142477950284</v>
      </c>
      <c r="I37" s="8">
        <v>0.18646963311954537</v>
      </c>
      <c r="J37" s="8">
        <v>0.68076253192581382</v>
      </c>
      <c r="K37" s="8">
        <v>1.6207975444755864</v>
      </c>
      <c r="L37" s="8">
        <v>2.3244347324358952</v>
      </c>
      <c r="N37" s="8">
        <v>1.6659609619</v>
      </c>
      <c r="O37" s="8">
        <v>5.0725863500000003E-2</v>
      </c>
      <c r="P37" s="8">
        <v>0.42907932209999999</v>
      </c>
      <c r="Q37" s="8">
        <v>15.153299952000001</v>
      </c>
      <c r="R37" s="8">
        <v>0.75399154083139697</v>
      </c>
    </row>
    <row r="38" spans="1:18" x14ac:dyDescent="0.25">
      <c r="A38" s="4">
        <v>2043</v>
      </c>
      <c r="B38" s="8">
        <v>5.6522871334709137</v>
      </c>
      <c r="C38" s="8">
        <v>7.0909067821801024</v>
      </c>
      <c r="D38" s="8">
        <v>17.913628479085627</v>
      </c>
      <c r="E38" s="8">
        <v>22.446317824758282</v>
      </c>
      <c r="G38" s="8">
        <v>0.36844662532746436</v>
      </c>
      <c r="H38" s="8">
        <v>0.49775859742542689</v>
      </c>
      <c r="I38" s="8">
        <v>0.18568891029429513</v>
      </c>
      <c r="J38" s="8">
        <v>0.68084283660812184</v>
      </c>
      <c r="K38" s="8">
        <v>1.6004650661831561</v>
      </c>
      <c r="L38" s="8">
        <v>2.3190850976324491</v>
      </c>
      <c r="N38" s="8">
        <v>1.6288134666</v>
      </c>
      <c r="O38" s="8">
        <v>4.59087283E-2</v>
      </c>
      <c r="P38" s="8">
        <v>0.40301042169999995</v>
      </c>
      <c r="Q38" s="8">
        <v>15.087264794500001</v>
      </c>
      <c r="R38" s="8">
        <v>0.74863106798562673</v>
      </c>
    </row>
    <row r="39" spans="1:18" x14ac:dyDescent="0.25">
      <c r="A39" s="4">
        <v>2044</v>
      </c>
      <c r="B39" s="8">
        <v>5.6193889150818261</v>
      </c>
      <c r="C39" s="8">
        <v>7.1392083897956713</v>
      </c>
      <c r="D39" s="8">
        <v>17.790574332914055</v>
      </c>
      <c r="E39" s="8">
        <v>23.204118293322175</v>
      </c>
      <c r="G39" s="8">
        <v>0.35827605764254977</v>
      </c>
      <c r="H39" s="8">
        <v>0.48965790650896296</v>
      </c>
      <c r="I39" s="8">
        <v>0.1850051520580501</v>
      </c>
      <c r="J39" s="8">
        <v>0.68073395273440662</v>
      </c>
      <c r="K39" s="8">
        <v>1.5806751374742427</v>
      </c>
      <c r="L39" s="8">
        <v>2.3250407086636131</v>
      </c>
      <c r="N39" s="8">
        <v>1.5926311759999998</v>
      </c>
      <c r="O39" s="8">
        <v>4.1549747200000001E-2</v>
      </c>
      <c r="P39" s="8">
        <v>0.37886932060000006</v>
      </c>
      <c r="Q39" s="8">
        <v>15.0328896549</v>
      </c>
      <c r="R39" s="8">
        <v>0.74463443421405018</v>
      </c>
    </row>
    <row r="40" spans="1:18" x14ac:dyDescent="0.25">
      <c r="A40" s="4">
        <v>2045</v>
      </c>
      <c r="B40" s="8">
        <v>5.562996422152497</v>
      </c>
      <c r="C40" s="8">
        <v>7.1527537525483389</v>
      </c>
      <c r="D40" s="8">
        <v>17.65559633250297</v>
      </c>
      <c r="E40" s="8">
        <v>23.485510701504264</v>
      </c>
      <c r="G40" s="8">
        <v>0.34793542960021606</v>
      </c>
      <c r="H40" s="8">
        <v>0.47874087968843837</v>
      </c>
      <c r="I40" s="8">
        <v>0.18420724433172717</v>
      </c>
      <c r="J40" s="8">
        <v>0.67966648477292768</v>
      </c>
      <c r="K40" s="8">
        <v>1.5614115653398339</v>
      </c>
      <c r="L40" s="8">
        <v>2.3110348184193539</v>
      </c>
      <c r="N40" s="8">
        <v>1.5548051825</v>
      </c>
      <c r="O40" s="8">
        <v>3.7605259799999999E-2</v>
      </c>
      <c r="P40" s="8">
        <v>0.35640636889999994</v>
      </c>
      <c r="Q40" s="8">
        <v>14.966414502099999</v>
      </c>
      <c r="R40" s="8">
        <v>0.74036501920297226</v>
      </c>
    </row>
    <row r="41" spans="1:18" x14ac:dyDescent="0.25">
      <c r="A41" s="4">
        <v>2046</v>
      </c>
      <c r="B41" s="8">
        <v>5.5029036527832798</v>
      </c>
      <c r="C41" s="8">
        <v>7.1387834028231412</v>
      </c>
      <c r="D41" s="8">
        <v>17.496203025270038</v>
      </c>
      <c r="E41" s="8">
        <v>23.408529856995358</v>
      </c>
      <c r="G41" s="8">
        <v>0.33684616087771369</v>
      </c>
      <c r="H41" s="8">
        <v>0.46766608211156568</v>
      </c>
      <c r="I41" s="8">
        <v>0.18317946591140247</v>
      </c>
      <c r="J41" s="8">
        <v>0.6769411051091867</v>
      </c>
      <c r="K41" s="8">
        <v>1.5426585843936511</v>
      </c>
      <c r="L41" s="8">
        <v>2.2956122543797606</v>
      </c>
      <c r="N41" s="8">
        <v>1.5158210249999999</v>
      </c>
      <c r="O41" s="8">
        <v>3.4035657699999999E-2</v>
      </c>
      <c r="P41" s="8">
        <v>0.33535759539999999</v>
      </c>
      <c r="Q41" s="8">
        <v>14.8759009544</v>
      </c>
      <c r="R41" s="8">
        <v>0.73508779277003833</v>
      </c>
    </row>
    <row r="42" spans="1:18" x14ac:dyDescent="0.25">
      <c r="A42" s="4">
        <v>2047</v>
      </c>
      <c r="B42" s="8">
        <v>5.4452848822688011</v>
      </c>
      <c r="C42" s="8">
        <v>7.1293802613286985</v>
      </c>
      <c r="D42" s="8">
        <v>17.321640572422048</v>
      </c>
      <c r="E42" s="8">
        <v>23.373062595523518</v>
      </c>
      <c r="G42" s="8">
        <v>0.3267379610003121</v>
      </c>
      <c r="H42" s="8">
        <v>0.45884143146454903</v>
      </c>
      <c r="I42" s="8">
        <v>0.18198694505221305</v>
      </c>
      <c r="J42" s="8">
        <v>0.67288267739681118</v>
      </c>
      <c r="K42" s="8">
        <v>1.5244009174453079</v>
      </c>
      <c r="L42" s="8">
        <v>2.2804349499096084</v>
      </c>
      <c r="N42" s="8">
        <v>1.4778807749</v>
      </c>
      <c r="O42" s="8">
        <v>3.0805287600000002E-2</v>
      </c>
      <c r="P42" s="8">
        <v>0.315638209</v>
      </c>
      <c r="Q42" s="8">
        <v>14.768127321900002</v>
      </c>
      <c r="R42" s="8">
        <v>0.72918897902204605</v>
      </c>
    </row>
    <row r="43" spans="1:18" x14ac:dyDescent="0.25">
      <c r="A43" s="4">
        <v>2048</v>
      </c>
      <c r="B43" s="8">
        <v>5.3771378247383792</v>
      </c>
      <c r="C43" s="8">
        <v>7.1059734804298413</v>
      </c>
      <c r="D43" s="8">
        <v>17.147454053268252</v>
      </c>
      <c r="E43" s="8">
        <v>23.360065696584744</v>
      </c>
      <c r="G43" s="8">
        <v>0.30629869925714037</v>
      </c>
      <c r="H43" s="8">
        <v>0.44943148188867715</v>
      </c>
      <c r="I43" s="8">
        <v>0.18077853997395557</v>
      </c>
      <c r="J43" s="8">
        <v>0.66850859468713508</v>
      </c>
      <c r="K43" s="8">
        <v>1.5066237605056603</v>
      </c>
      <c r="L43" s="8">
        <v>2.2654967484258104</v>
      </c>
      <c r="N43" s="8">
        <v>1.4409528302000001</v>
      </c>
      <c r="O43" s="8">
        <v>2.7882059300000001E-2</v>
      </c>
      <c r="P43" s="8">
        <v>0.29733095640000001</v>
      </c>
      <c r="Q43" s="8">
        <v>14.657797995900001</v>
      </c>
      <c r="R43" s="8">
        <v>0.72349021146824843</v>
      </c>
    </row>
    <row r="44" spans="1:18" x14ac:dyDescent="0.25">
      <c r="A44" s="4">
        <v>2049</v>
      </c>
      <c r="B44" s="8">
        <v>5.3183648348395183</v>
      </c>
      <c r="C44" s="8">
        <v>7.1027930289217682</v>
      </c>
      <c r="D44" s="8">
        <v>16.963679797910899</v>
      </c>
      <c r="E44" s="8">
        <v>23.300052706998926</v>
      </c>
      <c r="G44" s="8">
        <v>0.29707278149093819</v>
      </c>
      <c r="H44" s="8">
        <v>0.43831423296749161</v>
      </c>
      <c r="I44" s="8">
        <v>0.17947029229264341</v>
      </c>
      <c r="J44" s="8">
        <v>0.66340297527174474</v>
      </c>
      <c r="K44" s="8">
        <v>1.4893127678015003</v>
      </c>
      <c r="L44" s="8">
        <v>2.2507917850152004</v>
      </c>
      <c r="N44" s="8">
        <v>1.4050067334999998</v>
      </c>
      <c r="O44" s="8">
        <v>2.52366901E-2</v>
      </c>
      <c r="P44" s="8">
        <v>0.2802330656</v>
      </c>
      <c r="Q44" s="8">
        <v>14.536011341299998</v>
      </c>
      <c r="R44" s="8">
        <v>0.71719196741089863</v>
      </c>
    </row>
    <row r="45" spans="1:18" x14ac:dyDescent="0.25">
      <c r="A45" s="4">
        <v>2050</v>
      </c>
      <c r="B45" s="8">
        <v>5.2606165224967523</v>
      </c>
      <c r="C45" s="8">
        <v>7.0771866961607515</v>
      </c>
      <c r="D45" s="8">
        <v>16.754163897134354</v>
      </c>
      <c r="E45" s="8">
        <v>23.213846590980967</v>
      </c>
      <c r="G45" s="8">
        <v>0.28763459288606286</v>
      </c>
      <c r="H45" s="8">
        <v>0.42937068520623817</v>
      </c>
      <c r="I45" s="8">
        <v>0.17791980820614825</v>
      </c>
      <c r="J45" s="8">
        <v>0.6567769303194102</v>
      </c>
      <c r="K45" s="8">
        <v>1.4725993039074983</v>
      </c>
      <c r="L45" s="8">
        <v>2.236315201971395</v>
      </c>
      <c r="N45" s="8">
        <v>1.3700131226000001</v>
      </c>
      <c r="O45" s="8">
        <v>2.28425828E-2</v>
      </c>
      <c r="P45" s="8">
        <v>0.26412321599999999</v>
      </c>
      <c r="Q45" s="8">
        <v>14.387701635700001</v>
      </c>
      <c r="R45" s="8">
        <v>0.70948334003435476</v>
      </c>
    </row>
  </sheetData>
  <mergeCells count="2"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6</vt:i4>
      </vt:variant>
    </vt:vector>
  </HeadingPairs>
  <TitlesOfParts>
    <vt:vector size="14" baseType="lpstr">
      <vt:lpstr>Index</vt:lpstr>
      <vt:lpstr>Figure 1 données</vt:lpstr>
      <vt:lpstr>Figure 2</vt:lpstr>
      <vt:lpstr>Tableau 1</vt:lpstr>
      <vt:lpstr>Figure 3 données</vt:lpstr>
      <vt:lpstr>Figure 4 données</vt:lpstr>
      <vt:lpstr>Figure 5 données</vt:lpstr>
      <vt:lpstr>Figures 6 7 données</vt:lpstr>
      <vt:lpstr>Figure 1</vt:lpstr>
      <vt:lpstr>Figure 3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